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1 外包管理\xs资料\"/>
    </mc:Choice>
  </mc:AlternateContent>
  <xr:revisionPtr revIDLastSave="0" documentId="13_ncr:1_{7E92F96C-4347-4DF5-B20A-CA8C6D3562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3Y冲压(月)" sheetId="1" r:id="rId1"/>
    <sheet name="退货台帐" sheetId="13" r:id="rId2"/>
    <sheet name="2月检验数据" sheetId="14" r:id="rId3"/>
    <sheet name="1月检验数据" sheetId="11" r:id="rId4"/>
  </sheets>
  <definedNames>
    <definedName name="_xlnm._FilterDatabase" localSheetId="3" hidden="1">'1月检验数据'!$A$1:$AM$54</definedName>
    <definedName name="_xlnm._FilterDatabase" localSheetId="2" hidden="1">'2月检验数据'!$A$1:$AO$113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O113" i="14" l="1"/>
  <c r="N113" i="14"/>
  <c r="K113" i="14"/>
  <c r="O112" i="14"/>
  <c r="N112" i="14"/>
  <c r="K112" i="14"/>
  <c r="O111" i="14"/>
  <c r="N111" i="14"/>
  <c r="K111" i="14"/>
  <c r="O110" i="14"/>
  <c r="N110" i="14"/>
  <c r="K110" i="14"/>
  <c r="O109" i="14"/>
  <c r="N109" i="14"/>
  <c r="K109" i="14"/>
  <c r="O108" i="14"/>
  <c r="N108" i="14"/>
  <c r="K108" i="14"/>
  <c r="O107" i="14"/>
  <c r="N107" i="14"/>
  <c r="K107" i="14"/>
  <c r="O106" i="14"/>
  <c r="N106" i="14"/>
  <c r="K106" i="14"/>
  <c r="O105" i="14"/>
  <c r="N105" i="14"/>
  <c r="K105" i="14"/>
  <c r="O104" i="14"/>
  <c r="N104" i="14"/>
  <c r="K104" i="14"/>
  <c r="O103" i="14"/>
  <c r="N103" i="14"/>
  <c r="K103" i="14"/>
  <c r="O102" i="14"/>
  <c r="N102" i="14"/>
  <c r="K102" i="14"/>
  <c r="O101" i="14"/>
  <c r="N101" i="14"/>
  <c r="K101" i="14"/>
  <c r="O100" i="14"/>
  <c r="N100" i="14"/>
  <c r="K100" i="14"/>
  <c r="O99" i="14"/>
  <c r="N99" i="14"/>
  <c r="K99" i="14"/>
  <c r="O98" i="14"/>
  <c r="N98" i="14"/>
  <c r="K98" i="14"/>
  <c r="O97" i="14"/>
  <c r="N97" i="14"/>
  <c r="K97" i="14"/>
  <c r="O96" i="14"/>
  <c r="N96" i="14"/>
  <c r="K96" i="14"/>
  <c r="O95" i="14"/>
  <c r="N95" i="14"/>
  <c r="K95" i="14"/>
  <c r="O94" i="14"/>
  <c r="N94" i="14"/>
  <c r="K94" i="14"/>
  <c r="O93" i="14"/>
  <c r="N93" i="14"/>
  <c r="K93" i="14"/>
  <c r="O92" i="14"/>
  <c r="N92" i="14"/>
  <c r="K92" i="14"/>
  <c r="O91" i="14"/>
  <c r="N91" i="14"/>
  <c r="K91" i="14"/>
  <c r="O90" i="14"/>
  <c r="N90" i="14"/>
  <c r="K90" i="14"/>
  <c r="O89" i="14"/>
  <c r="N89" i="14"/>
  <c r="K89" i="14"/>
  <c r="O88" i="14"/>
  <c r="N88" i="14"/>
  <c r="K88" i="14"/>
  <c r="O87" i="14"/>
  <c r="N87" i="14"/>
  <c r="K87" i="14"/>
  <c r="K86" i="14"/>
  <c r="O85" i="14"/>
  <c r="N85" i="14"/>
  <c r="K85" i="14"/>
  <c r="O84" i="14"/>
  <c r="N84" i="14"/>
  <c r="K84" i="14"/>
  <c r="O83" i="14"/>
  <c r="N83" i="14"/>
  <c r="K83" i="14"/>
  <c r="O82" i="14"/>
  <c r="N82" i="14"/>
  <c r="K82" i="14"/>
  <c r="O81" i="14"/>
  <c r="N81" i="14"/>
  <c r="K81" i="14"/>
  <c r="O80" i="14"/>
  <c r="N80" i="14"/>
  <c r="K80" i="14"/>
  <c r="O79" i="14"/>
  <c r="N79" i="14"/>
  <c r="K79" i="14"/>
  <c r="O78" i="14"/>
  <c r="N78" i="14"/>
  <c r="K78" i="14"/>
  <c r="O77" i="14"/>
  <c r="N77" i="14"/>
  <c r="K77" i="14"/>
  <c r="O76" i="14"/>
  <c r="N76" i="14"/>
  <c r="K76" i="14"/>
  <c r="O75" i="14"/>
  <c r="N75" i="14"/>
  <c r="K75" i="14"/>
  <c r="O74" i="14"/>
  <c r="N74" i="14"/>
  <c r="K74" i="14"/>
  <c r="O73" i="14"/>
  <c r="N73" i="14"/>
  <c r="K73" i="14"/>
  <c r="O72" i="14"/>
  <c r="N72" i="14"/>
  <c r="K72" i="14"/>
  <c r="O71" i="14"/>
  <c r="N71" i="14"/>
  <c r="K71" i="14"/>
  <c r="O70" i="14"/>
  <c r="N70" i="14"/>
  <c r="K70" i="14"/>
  <c r="O69" i="14"/>
  <c r="N69" i="14"/>
  <c r="K69" i="14"/>
  <c r="O68" i="14"/>
  <c r="N68" i="14"/>
  <c r="K68" i="14"/>
  <c r="O67" i="14"/>
  <c r="N67" i="14"/>
  <c r="K67" i="14"/>
  <c r="O66" i="14"/>
  <c r="N66" i="14"/>
  <c r="K66" i="14"/>
  <c r="O65" i="14"/>
  <c r="N65" i="14"/>
  <c r="K65" i="14"/>
  <c r="O64" i="14"/>
  <c r="N64" i="14"/>
  <c r="K64" i="14"/>
  <c r="O63" i="14"/>
  <c r="N63" i="14"/>
  <c r="K63" i="14"/>
  <c r="O62" i="14"/>
  <c r="N62" i="14"/>
  <c r="K62" i="14"/>
  <c r="O61" i="14"/>
  <c r="N61" i="14"/>
  <c r="K61" i="14"/>
  <c r="O60" i="14"/>
  <c r="N60" i="14"/>
  <c r="K60" i="14"/>
  <c r="O59" i="14"/>
  <c r="N59" i="14"/>
  <c r="K59" i="14"/>
  <c r="O58" i="14"/>
  <c r="N58" i="14"/>
  <c r="K58" i="14"/>
  <c r="O57" i="14"/>
  <c r="N57" i="14"/>
  <c r="K57" i="14"/>
  <c r="O56" i="14"/>
  <c r="N56" i="14"/>
  <c r="K56" i="14"/>
  <c r="O55" i="14"/>
  <c r="N55" i="14"/>
  <c r="K55" i="14"/>
  <c r="O54" i="14"/>
  <c r="N54" i="14"/>
  <c r="K54" i="14"/>
  <c r="O53" i="14"/>
  <c r="N53" i="14"/>
  <c r="K53" i="14"/>
  <c r="O52" i="14"/>
  <c r="N52" i="14"/>
  <c r="K52" i="14"/>
  <c r="O51" i="14"/>
  <c r="N51" i="14"/>
  <c r="K51" i="14"/>
  <c r="O50" i="14"/>
  <c r="N50" i="14"/>
  <c r="K50" i="14"/>
  <c r="O49" i="14"/>
  <c r="N49" i="14"/>
  <c r="K49" i="14"/>
  <c r="O48" i="14"/>
  <c r="N48" i="14"/>
  <c r="K48" i="14"/>
  <c r="O47" i="14"/>
  <c r="N47" i="14"/>
  <c r="K47" i="14"/>
  <c r="O46" i="14"/>
  <c r="N46" i="14"/>
  <c r="K46" i="14"/>
  <c r="O45" i="14"/>
  <c r="N45" i="14"/>
  <c r="K45" i="14"/>
  <c r="O44" i="14"/>
  <c r="N44" i="14"/>
  <c r="K44" i="14"/>
  <c r="O43" i="14"/>
  <c r="N43" i="14"/>
  <c r="K43" i="14"/>
  <c r="O42" i="14"/>
  <c r="N42" i="14"/>
  <c r="K42" i="14"/>
  <c r="O41" i="14"/>
  <c r="N41" i="14"/>
  <c r="K41" i="14"/>
  <c r="O40" i="14"/>
  <c r="N40" i="14"/>
  <c r="K40" i="14"/>
  <c r="O39" i="14"/>
  <c r="N39" i="14"/>
  <c r="K39" i="14"/>
  <c r="J39" i="14"/>
  <c r="O38" i="14"/>
  <c r="N38" i="14"/>
  <c r="K38" i="14"/>
  <c r="J38" i="14"/>
  <c r="O37" i="14"/>
  <c r="N37" i="14"/>
  <c r="K37" i="14"/>
  <c r="J37" i="14"/>
  <c r="O36" i="14"/>
  <c r="N36" i="14"/>
  <c r="K36" i="14"/>
  <c r="J36" i="14"/>
  <c r="O35" i="14"/>
  <c r="N35" i="14"/>
  <c r="K35" i="14"/>
  <c r="J35" i="14"/>
  <c r="O34" i="14"/>
  <c r="N34" i="14"/>
  <c r="K34" i="14"/>
  <c r="J34" i="14"/>
  <c r="O33" i="14"/>
  <c r="N33" i="14"/>
  <c r="K33" i="14"/>
  <c r="J33" i="14"/>
  <c r="O32" i="14"/>
  <c r="N32" i="14"/>
  <c r="K32" i="14"/>
  <c r="J32" i="14"/>
  <c r="O31" i="14"/>
  <c r="N31" i="14"/>
  <c r="K31" i="14"/>
  <c r="J31" i="14"/>
  <c r="O30" i="14"/>
  <c r="N30" i="14"/>
  <c r="K30" i="14"/>
  <c r="J30" i="14"/>
  <c r="O29" i="14"/>
  <c r="N29" i="14"/>
  <c r="K29" i="14"/>
  <c r="J29" i="14"/>
  <c r="O28" i="14"/>
  <c r="N28" i="14"/>
  <c r="K28" i="14"/>
  <c r="J28" i="14"/>
  <c r="O27" i="14"/>
  <c r="N27" i="14"/>
  <c r="K27" i="14"/>
  <c r="J27" i="14"/>
  <c r="O26" i="14"/>
  <c r="N26" i="14"/>
  <c r="K26" i="14"/>
  <c r="J26" i="14"/>
  <c r="O25" i="14"/>
  <c r="N25" i="14"/>
  <c r="K25" i="14"/>
  <c r="J25" i="14"/>
  <c r="O24" i="14"/>
  <c r="N24" i="14"/>
  <c r="K24" i="14"/>
  <c r="J24" i="14"/>
  <c r="O23" i="14"/>
  <c r="N23" i="14"/>
  <c r="K23" i="14"/>
  <c r="J23" i="14"/>
  <c r="O22" i="14"/>
  <c r="N22" i="14"/>
  <c r="K22" i="14"/>
  <c r="J22" i="14"/>
  <c r="O21" i="14"/>
  <c r="N21" i="14"/>
  <c r="K21" i="14"/>
  <c r="J21" i="14"/>
  <c r="O20" i="14"/>
  <c r="N20" i="14"/>
  <c r="K20" i="14"/>
  <c r="J20" i="14"/>
  <c r="O19" i="14"/>
  <c r="N19" i="14"/>
  <c r="K19" i="14"/>
  <c r="J19" i="14"/>
  <c r="O18" i="14"/>
  <c r="N18" i="14"/>
  <c r="K18" i="14"/>
  <c r="J18" i="14"/>
  <c r="O17" i="14"/>
  <c r="N17" i="14"/>
  <c r="K17" i="14"/>
  <c r="J17" i="14"/>
  <c r="O16" i="14"/>
  <c r="N16" i="14"/>
  <c r="K16" i="14"/>
  <c r="J16" i="14"/>
  <c r="O15" i="14"/>
  <c r="N15" i="14"/>
  <c r="K15" i="14"/>
  <c r="J15" i="14"/>
  <c r="O14" i="14"/>
  <c r="N14" i="14"/>
  <c r="K14" i="14"/>
  <c r="J14" i="14"/>
  <c r="O13" i="14"/>
  <c r="N13" i="14"/>
  <c r="K13" i="14"/>
  <c r="J13" i="14"/>
  <c r="O12" i="14"/>
  <c r="N12" i="14"/>
  <c r="K12" i="14"/>
  <c r="J12" i="14"/>
  <c r="O11" i="14"/>
  <c r="N11" i="14"/>
  <c r="K11" i="14"/>
  <c r="J11" i="14"/>
  <c r="O10" i="14"/>
  <c r="N10" i="14"/>
  <c r="K10" i="14"/>
  <c r="J10" i="14"/>
  <c r="O9" i="14"/>
  <c r="N9" i="14"/>
  <c r="K9" i="14"/>
  <c r="J9" i="14"/>
  <c r="O8" i="14"/>
  <c r="N8" i="14"/>
  <c r="K8" i="14"/>
  <c r="J8" i="14"/>
  <c r="O7" i="14"/>
  <c r="N7" i="14"/>
  <c r="K7" i="14"/>
  <c r="J7" i="14"/>
  <c r="O6" i="14"/>
  <c r="N6" i="14"/>
  <c r="K6" i="14"/>
  <c r="J6" i="14"/>
  <c r="O5" i="14"/>
  <c r="N5" i="14"/>
  <c r="K5" i="14"/>
  <c r="J5" i="14"/>
  <c r="O4" i="14"/>
  <c r="N4" i="14"/>
  <c r="K4" i="14"/>
  <c r="J4" i="14"/>
  <c r="O3" i="14"/>
  <c r="N3" i="14"/>
  <c r="K3" i="14"/>
  <c r="J3" i="14"/>
  <c r="O2" i="14"/>
  <c r="N2" i="14"/>
  <c r="K2" i="14"/>
  <c r="J2" i="14"/>
  <c r="N79" i="1" l="1"/>
  <c r="M79" i="1"/>
  <c r="L79" i="1"/>
  <c r="K79" i="1"/>
  <c r="J79" i="1"/>
  <c r="I79" i="1"/>
  <c r="H79" i="1"/>
  <c r="G79" i="1"/>
  <c r="F79" i="1"/>
  <c r="E79" i="1"/>
  <c r="D79" i="1"/>
  <c r="C79" i="1"/>
  <c r="O78" i="1"/>
  <c r="O76" i="1"/>
  <c r="O75" i="1"/>
  <c r="O74" i="1"/>
  <c r="O73" i="1"/>
  <c r="O72" i="1"/>
  <c r="O71" i="1"/>
  <c r="O70" i="1"/>
  <c r="O69" i="1"/>
  <c r="O68" i="1"/>
  <c r="O67" i="1"/>
  <c r="O66" i="1"/>
  <c r="O65" i="1"/>
  <c r="O79" i="1" l="1"/>
  <c r="C7" i="1" l="1"/>
  <c r="P54" i="11"/>
  <c r="O54" i="11"/>
  <c r="L54" i="11"/>
  <c r="K54" i="11"/>
  <c r="J54" i="11"/>
  <c r="P53" i="11"/>
  <c r="O53" i="11"/>
  <c r="L53" i="11"/>
  <c r="K53" i="11"/>
  <c r="J53" i="11"/>
  <c r="P52" i="11"/>
  <c r="O52" i="11"/>
  <c r="L52" i="11"/>
  <c r="K52" i="11"/>
  <c r="J52" i="11"/>
  <c r="P51" i="11"/>
  <c r="O51" i="11"/>
  <c r="L51" i="11"/>
  <c r="K51" i="11"/>
  <c r="J51" i="11"/>
  <c r="P50" i="11"/>
  <c r="O50" i="11"/>
  <c r="L50" i="11"/>
  <c r="K50" i="11"/>
  <c r="J50" i="11"/>
  <c r="P49" i="11"/>
  <c r="O49" i="11"/>
  <c r="L49" i="11"/>
  <c r="K49" i="11"/>
  <c r="J49" i="11"/>
  <c r="P48" i="11"/>
  <c r="O48" i="11"/>
  <c r="L48" i="11"/>
  <c r="K48" i="11"/>
  <c r="J48" i="11"/>
  <c r="P47" i="11"/>
  <c r="O47" i="11"/>
  <c r="L47" i="11"/>
  <c r="K47" i="11"/>
  <c r="J47" i="11"/>
  <c r="P46" i="11"/>
  <c r="O46" i="11"/>
  <c r="L46" i="11"/>
  <c r="K46" i="11"/>
  <c r="J46" i="11"/>
  <c r="P45" i="11"/>
  <c r="O45" i="11"/>
  <c r="L45" i="11"/>
  <c r="K45" i="11"/>
  <c r="J45" i="11"/>
  <c r="P44" i="11"/>
  <c r="O44" i="11"/>
  <c r="L44" i="11"/>
  <c r="K44" i="11"/>
  <c r="J44" i="11"/>
  <c r="P43" i="11"/>
  <c r="O43" i="11"/>
  <c r="L43" i="11"/>
  <c r="K43" i="11"/>
  <c r="J43" i="11"/>
  <c r="P42" i="11"/>
  <c r="O42" i="11"/>
  <c r="L42" i="11"/>
  <c r="K42" i="11"/>
  <c r="J42" i="11"/>
  <c r="P41" i="11"/>
  <c r="O41" i="11"/>
  <c r="L41" i="11"/>
  <c r="K41" i="11"/>
  <c r="J41" i="11"/>
  <c r="P40" i="11"/>
  <c r="O40" i="11"/>
  <c r="L40" i="11"/>
  <c r="K40" i="11"/>
  <c r="J40" i="11"/>
  <c r="P39" i="11"/>
  <c r="O39" i="11"/>
  <c r="L39" i="11"/>
  <c r="K39" i="11"/>
  <c r="J39" i="11"/>
  <c r="P38" i="11"/>
  <c r="O38" i="11"/>
  <c r="L38" i="11"/>
  <c r="K38" i="11"/>
  <c r="J38" i="11"/>
  <c r="P37" i="11"/>
  <c r="O37" i="11"/>
  <c r="L37" i="11"/>
  <c r="K37" i="11"/>
  <c r="J37" i="11"/>
  <c r="P36" i="11"/>
  <c r="O36" i="11"/>
  <c r="L36" i="11"/>
  <c r="K36" i="11"/>
  <c r="J36" i="11"/>
  <c r="P35" i="11"/>
  <c r="O35" i="11"/>
  <c r="L35" i="11"/>
  <c r="K35" i="11"/>
  <c r="J35" i="11"/>
  <c r="P34" i="11"/>
  <c r="O34" i="11"/>
  <c r="L34" i="11"/>
  <c r="K34" i="11"/>
  <c r="J34" i="11"/>
  <c r="P33" i="11"/>
  <c r="O33" i="11"/>
  <c r="L33" i="11"/>
  <c r="K33" i="11"/>
  <c r="J33" i="11"/>
  <c r="P32" i="11"/>
  <c r="O32" i="11"/>
  <c r="L32" i="11"/>
  <c r="K32" i="11"/>
  <c r="J32" i="11"/>
  <c r="P31" i="11"/>
  <c r="O31" i="11"/>
  <c r="L31" i="11"/>
  <c r="K31" i="11"/>
  <c r="J31" i="11"/>
  <c r="P30" i="11"/>
  <c r="O30" i="11"/>
  <c r="L30" i="11"/>
  <c r="K30" i="11"/>
  <c r="J30" i="11"/>
  <c r="P29" i="11"/>
  <c r="O29" i="11"/>
  <c r="L29" i="11"/>
  <c r="K29" i="11"/>
  <c r="J29" i="11"/>
  <c r="P28" i="11"/>
  <c r="O28" i="11"/>
  <c r="L28" i="11"/>
  <c r="K28" i="11"/>
  <c r="J28" i="11"/>
  <c r="P27" i="11"/>
  <c r="O27" i="11"/>
  <c r="L27" i="11"/>
  <c r="K27" i="11"/>
  <c r="J27" i="11"/>
  <c r="P26" i="11"/>
  <c r="O26" i="11"/>
  <c r="L26" i="11"/>
  <c r="K26" i="11"/>
  <c r="J26" i="11"/>
  <c r="P25" i="11"/>
  <c r="O25" i="11"/>
  <c r="L25" i="11"/>
  <c r="K25" i="11"/>
  <c r="J25" i="11"/>
  <c r="P24" i="11"/>
  <c r="O24" i="11"/>
  <c r="L24" i="11"/>
  <c r="K24" i="11"/>
  <c r="J24" i="11"/>
  <c r="P23" i="11"/>
  <c r="O23" i="11"/>
  <c r="L23" i="11"/>
  <c r="K23" i="11"/>
  <c r="J23" i="11"/>
  <c r="P22" i="11"/>
  <c r="O22" i="11"/>
  <c r="L22" i="11"/>
  <c r="K22" i="11"/>
  <c r="J22" i="11"/>
  <c r="P21" i="11"/>
  <c r="O21" i="11"/>
  <c r="L21" i="11"/>
  <c r="K21" i="11"/>
  <c r="J21" i="11"/>
  <c r="P20" i="11"/>
  <c r="O20" i="11"/>
  <c r="L20" i="11"/>
  <c r="K20" i="11"/>
  <c r="J20" i="11"/>
  <c r="P19" i="11"/>
  <c r="O19" i="11"/>
  <c r="L19" i="11"/>
  <c r="K19" i="11"/>
  <c r="J19" i="11"/>
  <c r="P18" i="11"/>
  <c r="O18" i="11"/>
  <c r="L18" i="11"/>
  <c r="K18" i="11"/>
  <c r="J18" i="11"/>
  <c r="P17" i="11"/>
  <c r="O17" i="11"/>
  <c r="L17" i="11"/>
  <c r="K17" i="11"/>
  <c r="J17" i="11"/>
  <c r="P16" i="11"/>
  <c r="O16" i="11"/>
  <c r="L16" i="11"/>
  <c r="K16" i="11"/>
  <c r="J16" i="11"/>
  <c r="P15" i="11"/>
  <c r="O15" i="11"/>
  <c r="L15" i="11"/>
  <c r="K15" i="11"/>
  <c r="J15" i="11"/>
  <c r="P14" i="11"/>
  <c r="O14" i="11"/>
  <c r="L14" i="11"/>
  <c r="K14" i="11"/>
  <c r="J14" i="11"/>
  <c r="P13" i="11"/>
  <c r="O13" i="11"/>
  <c r="L13" i="11"/>
  <c r="K13" i="11"/>
  <c r="J13" i="11"/>
  <c r="P12" i="11"/>
  <c r="O12" i="11"/>
  <c r="L12" i="11"/>
  <c r="K12" i="11"/>
  <c r="J12" i="11"/>
  <c r="P11" i="11"/>
  <c r="O11" i="11"/>
  <c r="L11" i="11"/>
  <c r="K11" i="11"/>
  <c r="J11" i="11"/>
  <c r="P10" i="11"/>
  <c r="O10" i="11"/>
  <c r="L10" i="11"/>
  <c r="K10" i="11"/>
  <c r="J10" i="11"/>
  <c r="P9" i="11"/>
  <c r="O9" i="11"/>
  <c r="L9" i="11"/>
  <c r="K9" i="11"/>
  <c r="J9" i="11"/>
  <c r="P8" i="11"/>
  <c r="O8" i="11"/>
  <c r="L8" i="11"/>
  <c r="K8" i="11"/>
  <c r="J8" i="11"/>
  <c r="P7" i="11"/>
  <c r="O7" i="11"/>
  <c r="L7" i="11"/>
  <c r="K7" i="11"/>
  <c r="J7" i="11"/>
  <c r="P6" i="11"/>
  <c r="O6" i="11"/>
  <c r="L6" i="11"/>
  <c r="K6" i="11"/>
  <c r="J6" i="11"/>
  <c r="P5" i="11"/>
  <c r="O5" i="11"/>
  <c r="L5" i="11"/>
  <c r="K5" i="11"/>
  <c r="J5" i="11"/>
  <c r="P4" i="11"/>
  <c r="O4" i="11"/>
  <c r="L4" i="11"/>
  <c r="K4" i="11"/>
  <c r="J4" i="11"/>
  <c r="P3" i="11"/>
  <c r="O3" i="11"/>
  <c r="L3" i="11"/>
  <c r="K3" i="11"/>
  <c r="J3" i="11"/>
  <c r="P2" i="11"/>
  <c r="O2" i="11"/>
  <c r="L2" i="11"/>
  <c r="K2" i="11"/>
  <c r="J2" i="11"/>
  <c r="D9" i="1" l="1"/>
  <c r="O29" i="1"/>
  <c r="C30" i="1" s="1"/>
  <c r="C31" i="1" s="1"/>
  <c r="O6" i="1"/>
  <c r="O7" i="1"/>
  <c r="L30" i="1" l="1"/>
  <c r="J30" i="1"/>
  <c r="F30" i="1"/>
  <c r="D30" i="1"/>
  <c r="D31" i="1" s="1"/>
  <c r="G30" i="1"/>
  <c r="I30" i="1"/>
  <c r="K30" i="1"/>
  <c r="E30" i="1"/>
  <c r="N30" i="1"/>
  <c r="M30" i="1"/>
  <c r="H30" i="1"/>
  <c r="O5" i="1"/>
  <c r="O9" i="1" s="1"/>
  <c r="C9" i="1"/>
  <c r="E31" i="1" l="1"/>
  <c r="F31" i="1" s="1"/>
  <c r="G31" i="1" s="1"/>
  <c r="H31" i="1" s="1"/>
  <c r="I31" i="1" s="1"/>
  <c r="J31" i="1" s="1"/>
  <c r="K31" i="1" s="1"/>
  <c r="L31" i="1" s="1"/>
  <c r="M31" i="1" s="1"/>
  <c r="N31" i="1" s="1"/>
</calcChain>
</file>

<file path=xl/sharedStrings.xml><?xml version="1.0" encoding="utf-8"?>
<sst xmlns="http://schemas.openxmlformats.org/spreadsheetml/2006/main" count="1519" uniqueCount="338">
  <si>
    <t>月份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</si>
  <si>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</si>
  <si>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</si>
  <si>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</si>
  <si>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</si>
  <si>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</si>
  <si>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</si>
  <si>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</si>
  <si>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</si>
  <si>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</si>
  <si>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</si>
  <si>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</si>
  <si>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</si>
  <si>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</si>
  <si>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进货批次</t>
  </si>
  <si>
    <t>合格批次</t>
  </si>
  <si>
    <t>不合格批次</t>
  </si>
  <si>
    <t>目标</t>
  </si>
  <si>
    <t>批次合格率</t>
  </si>
  <si>
    <t>不合格批数</t>
  </si>
  <si>
    <t>不良比率</t>
  </si>
  <si>
    <t>累计比率</t>
  </si>
  <si>
    <t>RL</t>
    <phoneticPr fontId="4" type="noConversion"/>
  </si>
  <si>
    <t>RH</t>
    <phoneticPr fontId="4" type="noConversion"/>
  </si>
  <si>
    <t>RHL</t>
  </si>
  <si>
    <t>油污/叠加</t>
    <phoneticPr fontId="4" type="noConversion"/>
  </si>
  <si>
    <t>短料</t>
    <phoneticPr fontId="4" type="noConversion"/>
  </si>
  <si>
    <t>毛刺</t>
    <phoneticPr fontId="4" type="noConversion"/>
  </si>
  <si>
    <t>变形</t>
    <phoneticPr fontId="4" type="noConversion"/>
  </si>
  <si>
    <t>压伤</t>
    <phoneticPr fontId="4" type="noConversion"/>
  </si>
  <si>
    <t>送货单不符</t>
    <phoneticPr fontId="4" type="noConversion"/>
  </si>
  <si>
    <t>标签错误</t>
    <phoneticPr fontId="4" type="noConversion"/>
  </si>
  <si>
    <t>混料</t>
    <phoneticPr fontId="4" type="noConversion"/>
  </si>
  <si>
    <t>其他</t>
    <phoneticPr fontId="4" type="noConversion"/>
  </si>
  <si>
    <t>2023 质量管理-柏拉图分析-冲压</t>
    <phoneticPr fontId="4" type="noConversion"/>
  </si>
  <si>
    <t>周别</t>
  </si>
  <si>
    <t>日期</t>
  </si>
  <si>
    <t>R</t>
  </si>
  <si>
    <t>P</t>
  </si>
  <si>
    <t>材质</t>
  </si>
  <si>
    <t>样式</t>
  </si>
  <si>
    <t>原材 
批号</t>
  </si>
  <si>
    <t>冲压
治具</t>
  </si>
  <si>
    <t>中心值</t>
    <phoneticPr fontId="17" type="noConversion"/>
  </si>
  <si>
    <t>R目标</t>
  </si>
  <si>
    <t>R上限</t>
  </si>
  <si>
    <t>R下限</t>
  </si>
  <si>
    <t>允收上限</t>
  </si>
  <si>
    <t>允收下限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</si>
  <si>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</si>
  <si>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</si>
  <si>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</si>
  <si>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</si>
  <si>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</si>
  <si>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</si>
  <si>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</si>
  <si>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</si>
  <si>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</si>
  <si>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</si>
  <si>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</si>
  <si>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</si>
  <si>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</si>
  <si>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</si>
  <si>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</si>
  <si>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</si>
  <si>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</si>
  <si>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</si>
  <si>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</si>
  <si>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</si>
  <si>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MAX</t>
  </si>
  <si>
    <t>MIN</t>
  </si>
  <si>
    <t>外观
判定</t>
  </si>
  <si>
    <t>阻值
判定</t>
  </si>
  <si>
    <t>米阻值</t>
  </si>
  <si>
    <t>NCT备注</t>
  </si>
  <si>
    <t>2301W</t>
    <phoneticPr fontId="17" type="noConversion"/>
  </si>
  <si>
    <t>2W</t>
    <phoneticPr fontId="17" type="noConversion"/>
  </si>
  <si>
    <t>6J8</t>
    <phoneticPr fontId="17" type="noConversion"/>
  </si>
  <si>
    <t>-</t>
  </si>
  <si>
    <t>C2</t>
    <phoneticPr fontId="17" type="noConversion"/>
  </si>
  <si>
    <t>OK</t>
    <phoneticPr fontId="17" type="noConversion"/>
  </si>
  <si>
    <t>1S</t>
    <phoneticPr fontId="17" type="noConversion"/>
  </si>
  <si>
    <t>3W</t>
    <phoneticPr fontId="17" type="noConversion"/>
  </si>
  <si>
    <t>CUMNSN</t>
    <phoneticPr fontId="17" type="noConversion"/>
  </si>
  <si>
    <t>S1</t>
    <phoneticPr fontId="17" type="noConversion"/>
  </si>
  <si>
    <t>6J12</t>
    <phoneticPr fontId="17" type="noConversion"/>
  </si>
  <si>
    <t>E4</t>
    <phoneticPr fontId="17" type="noConversion"/>
  </si>
  <si>
    <t>1W</t>
    <phoneticPr fontId="17" type="noConversion"/>
  </si>
  <si>
    <t>6J13</t>
    <phoneticPr fontId="17" type="noConversion"/>
  </si>
  <si>
    <t>GH211126003</t>
    <phoneticPr fontId="17" type="noConversion"/>
  </si>
  <si>
    <t>1206D2</t>
    <phoneticPr fontId="17" type="noConversion"/>
  </si>
  <si>
    <t>CUMNNI</t>
    <phoneticPr fontId="17" type="noConversion"/>
  </si>
  <si>
    <t>1206E1</t>
    <phoneticPr fontId="17" type="noConversion"/>
  </si>
  <si>
    <t>T2紫铜带</t>
    <phoneticPr fontId="17" type="noConversion"/>
  </si>
  <si>
    <t>BS221213013</t>
    <phoneticPr fontId="17" type="noConversion"/>
  </si>
  <si>
    <t>1206A</t>
    <phoneticPr fontId="17" type="noConversion"/>
  </si>
  <si>
    <t>BS221213014</t>
    <phoneticPr fontId="17" type="noConversion"/>
  </si>
  <si>
    <t>1206B5</t>
    <phoneticPr fontId="17" type="noConversion"/>
  </si>
  <si>
    <t>CY221124020</t>
    <phoneticPr fontId="17" type="noConversion"/>
  </si>
  <si>
    <t>CY22715168</t>
    <phoneticPr fontId="17" type="noConversion"/>
  </si>
  <si>
    <t>CY221124026</t>
    <phoneticPr fontId="17" type="noConversion"/>
  </si>
  <si>
    <t>C1</t>
    <phoneticPr fontId="17" type="noConversion"/>
  </si>
  <si>
    <t>CY221124029</t>
    <phoneticPr fontId="17" type="noConversion"/>
  </si>
  <si>
    <t>2302W</t>
    <phoneticPr fontId="17" type="noConversion"/>
  </si>
  <si>
    <t>CY221123008</t>
    <phoneticPr fontId="17" type="noConversion"/>
  </si>
  <si>
    <t>1206A6</t>
    <phoneticPr fontId="17" type="noConversion"/>
  </si>
  <si>
    <t>6J40</t>
    <phoneticPr fontId="17" type="noConversion"/>
  </si>
  <si>
    <t>F3</t>
    <phoneticPr fontId="17" type="noConversion"/>
  </si>
  <si>
    <t>CY221123018</t>
    <phoneticPr fontId="17" type="noConversion"/>
  </si>
  <si>
    <t>CY221124021</t>
    <phoneticPr fontId="17" type="noConversion"/>
  </si>
  <si>
    <t>B2</t>
    <phoneticPr fontId="17" type="noConversion"/>
  </si>
  <si>
    <t>CY221124018</t>
    <phoneticPr fontId="17" type="noConversion"/>
  </si>
  <si>
    <t>CY221124028</t>
    <phoneticPr fontId="17" type="noConversion"/>
  </si>
  <si>
    <t>CY221124023</t>
    <phoneticPr fontId="17" type="noConversion"/>
  </si>
  <si>
    <t>CY221124024</t>
    <phoneticPr fontId="17" type="noConversion"/>
  </si>
  <si>
    <t>CY221124027</t>
    <phoneticPr fontId="17" type="noConversion"/>
  </si>
  <si>
    <t>CY221124022</t>
    <phoneticPr fontId="17" type="noConversion"/>
  </si>
  <si>
    <t>3S</t>
    <phoneticPr fontId="17" type="noConversion"/>
  </si>
  <si>
    <t>CY221007042</t>
    <phoneticPr fontId="17" type="noConversion"/>
  </si>
  <si>
    <t>S3</t>
    <phoneticPr fontId="17" type="noConversion"/>
  </si>
  <si>
    <t>SG220527003</t>
    <phoneticPr fontId="17" type="noConversion"/>
  </si>
  <si>
    <t>A1</t>
    <phoneticPr fontId="17" type="noConversion"/>
  </si>
  <si>
    <t>CY221007002</t>
    <phoneticPr fontId="17" type="noConversion"/>
  </si>
  <si>
    <t>CY221007070</t>
    <phoneticPr fontId="17" type="noConversion"/>
  </si>
  <si>
    <t>A4</t>
    <phoneticPr fontId="17" type="noConversion"/>
  </si>
  <si>
    <t>CY221007041</t>
    <phoneticPr fontId="17" type="noConversion"/>
  </si>
  <si>
    <t>T2紫铜带</t>
  </si>
  <si>
    <t>BS221213012</t>
    <phoneticPr fontId="17" type="noConversion"/>
  </si>
  <si>
    <t>CY211221079</t>
    <phoneticPr fontId="17" type="noConversion"/>
  </si>
  <si>
    <t>1206D1</t>
    <phoneticPr fontId="17" type="noConversion"/>
  </si>
  <si>
    <t>CY220830004</t>
    <phoneticPr fontId="17" type="noConversion"/>
  </si>
  <si>
    <t>CY221206014</t>
    <phoneticPr fontId="17" type="noConversion"/>
  </si>
  <si>
    <t>CY220830005</t>
    <phoneticPr fontId="17" type="noConversion"/>
  </si>
  <si>
    <t>CY221007054</t>
    <phoneticPr fontId="17" type="noConversion"/>
  </si>
  <si>
    <t>CY221007040</t>
    <phoneticPr fontId="17" type="noConversion"/>
  </si>
  <si>
    <t>SG220527045</t>
    <phoneticPr fontId="17" type="noConversion"/>
  </si>
  <si>
    <t>CY221206034</t>
    <phoneticPr fontId="17" type="noConversion"/>
  </si>
  <si>
    <t>CY221126025</t>
    <phoneticPr fontId="17" type="noConversion"/>
  </si>
  <si>
    <t>O</t>
    <phoneticPr fontId="17" type="noConversion"/>
  </si>
  <si>
    <t>CY221206041</t>
    <phoneticPr fontId="17" type="noConversion"/>
  </si>
  <si>
    <t>C3</t>
    <phoneticPr fontId="17" type="noConversion"/>
  </si>
  <si>
    <t>CY220830002</t>
    <phoneticPr fontId="17" type="noConversion"/>
  </si>
  <si>
    <t>CY221206043</t>
    <phoneticPr fontId="17" type="noConversion"/>
  </si>
  <si>
    <t>CY221206040</t>
    <phoneticPr fontId="17" type="noConversion"/>
  </si>
  <si>
    <t>CY221206044</t>
    <phoneticPr fontId="17" type="noConversion"/>
  </si>
  <si>
    <t>CY221206037</t>
    <phoneticPr fontId="17" type="noConversion"/>
  </si>
  <si>
    <t>CY220830007</t>
    <phoneticPr fontId="17" type="noConversion"/>
  </si>
  <si>
    <t>CY221206042</t>
    <phoneticPr fontId="17" type="noConversion"/>
  </si>
  <si>
    <t>CY221206039</t>
    <phoneticPr fontId="17" type="noConversion"/>
  </si>
  <si>
    <t>CY221206038</t>
    <phoneticPr fontId="17" type="noConversion"/>
  </si>
  <si>
    <t>CY221206019</t>
    <phoneticPr fontId="17" type="noConversion"/>
  </si>
  <si>
    <t>2303W</t>
    <phoneticPr fontId="17" type="noConversion"/>
  </si>
  <si>
    <t>CY2310103035</t>
    <phoneticPr fontId="17" type="noConversion"/>
  </si>
  <si>
    <t>E3</t>
    <phoneticPr fontId="17" type="noConversion"/>
  </si>
  <si>
    <t>CY221206018</t>
    <phoneticPr fontId="17" type="noConversion"/>
  </si>
  <si>
    <t>CY221007027</t>
    <phoneticPr fontId="17" type="noConversion"/>
  </si>
  <si>
    <t>CY221007023</t>
    <phoneticPr fontId="17" type="noConversion"/>
  </si>
  <si>
    <t>CY230103050</t>
    <phoneticPr fontId="17" type="noConversion"/>
  </si>
  <si>
    <t>CY230103054</t>
    <phoneticPr fontId="17" type="noConversion"/>
  </si>
  <si>
    <t>CY221206028</t>
    <phoneticPr fontId="17" type="noConversion"/>
  </si>
  <si>
    <t>CY221206029</t>
    <phoneticPr fontId="17" type="noConversion"/>
  </si>
  <si>
    <t>CY230103052</t>
    <phoneticPr fontId="17" type="noConversion"/>
  </si>
  <si>
    <t>CY230103049</t>
    <phoneticPr fontId="17" type="noConversion"/>
  </si>
  <si>
    <t>CY221206030</t>
    <phoneticPr fontId="17" type="noConversion"/>
  </si>
  <si>
    <t>.</t>
  </si>
  <si>
    <t>.0.0000000000000000000000.0...00000.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</si>
  <si>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</si>
  <si>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数据月份: 全年</t>
    <phoneticPr fontId="19" type="noConversion"/>
  </si>
  <si>
    <t>1月</t>
    <phoneticPr fontId="19" type="noConversion"/>
  </si>
  <si>
    <t>2月</t>
    <phoneticPr fontId="19" type="noConversion"/>
  </si>
  <si>
    <t>SUM</t>
    <phoneticPr fontId="19" type="noConversion"/>
  </si>
  <si>
    <t>标签错误</t>
    <phoneticPr fontId="19" type="noConversion"/>
  </si>
  <si>
    <t>混料</t>
  </si>
  <si>
    <t>其他</t>
  </si>
  <si>
    <t>Sum</t>
    <phoneticPr fontId="19" type="noConversion"/>
  </si>
  <si>
    <t>问题点统计</t>
    <phoneticPr fontId="19" type="noConversion"/>
  </si>
  <si>
    <t>RHL (R高低)</t>
    <phoneticPr fontId="19" type="noConversion"/>
  </si>
  <si>
    <t>RH (R高)</t>
    <phoneticPr fontId="19" type="noConversion"/>
  </si>
  <si>
    <t>RL(R低)</t>
    <phoneticPr fontId="19" type="noConversion"/>
  </si>
  <si>
    <t>油污/叠加</t>
    <phoneticPr fontId="23" type="noConversion"/>
  </si>
  <si>
    <t>短料</t>
    <phoneticPr fontId="23" type="noConversion"/>
  </si>
  <si>
    <t>变形</t>
    <phoneticPr fontId="19" type="noConversion"/>
  </si>
  <si>
    <t>压伤</t>
    <phoneticPr fontId="19" type="noConversion"/>
  </si>
  <si>
    <t>毛刺</t>
    <phoneticPr fontId="19" type="noConversion"/>
  </si>
  <si>
    <t>送货单不符</t>
    <phoneticPr fontId="19" type="noConversion"/>
  </si>
  <si>
    <t>混料</t>
    <phoneticPr fontId="19" type="noConversion"/>
  </si>
  <si>
    <t>尺寸超规</t>
    <phoneticPr fontId="4" type="noConversion"/>
  </si>
  <si>
    <t>数据:1月份</t>
    <phoneticPr fontId="4" type="noConversion"/>
  </si>
  <si>
    <t>进料退货台帐</t>
  </si>
  <si>
    <t>年</t>
  </si>
  <si>
    <t>序</t>
  </si>
  <si>
    <t>异常单号</t>
  </si>
  <si>
    <t>产品</t>
  </si>
  <si>
    <t>供应商</t>
  </si>
  <si>
    <t xml:space="preserve">  异           常</t>
  </si>
  <si>
    <t>回复方式</t>
  </si>
  <si>
    <t>发出</t>
  </si>
  <si>
    <t>回复</t>
  </si>
  <si>
    <t>结案</t>
  </si>
  <si>
    <t>备注</t>
  </si>
  <si>
    <t>号</t>
  </si>
  <si>
    <t>规格</t>
  </si>
  <si>
    <t>内          容</t>
  </si>
  <si>
    <t>书面</t>
  </si>
  <si>
    <t>口头</t>
  </si>
  <si>
    <t>NQQABA066</t>
  </si>
  <si>
    <t>苏州利昇达电子科技有限公司</t>
    <phoneticPr fontId="4" type="noConversion"/>
  </si>
  <si>
    <t xml:space="preserve">    管代﹕                        审核﹕                   制作﹕</t>
    <phoneticPr fontId="4" type="noConversion"/>
  </si>
  <si>
    <t>2305W</t>
    <phoneticPr fontId="17" type="noConversion"/>
  </si>
  <si>
    <t>CY221007051</t>
    <phoneticPr fontId="17" type="noConversion"/>
  </si>
  <si>
    <t>CY221007052</t>
    <phoneticPr fontId="17" type="noConversion"/>
  </si>
  <si>
    <t>CY221007050</t>
    <phoneticPr fontId="17" type="noConversion"/>
  </si>
  <si>
    <t>2306W</t>
    <phoneticPr fontId="17" type="noConversion"/>
  </si>
  <si>
    <t>CY230103025</t>
    <phoneticPr fontId="17" type="noConversion"/>
  </si>
  <si>
    <t>CY2301120028</t>
    <phoneticPr fontId="17" type="noConversion"/>
  </si>
  <si>
    <t>CY230112029</t>
    <phoneticPr fontId="17" type="noConversion"/>
  </si>
  <si>
    <t>CY221206005</t>
    <phoneticPr fontId="17" type="noConversion"/>
  </si>
  <si>
    <t>CY221124017</t>
    <phoneticPr fontId="17" type="noConversion"/>
  </si>
  <si>
    <t>CY221019014</t>
    <phoneticPr fontId="17" type="noConversion"/>
  </si>
  <si>
    <t>CY230103030</t>
    <phoneticPr fontId="17" type="noConversion"/>
  </si>
  <si>
    <t>CY230112027</t>
    <phoneticPr fontId="17" type="noConversion"/>
  </si>
  <si>
    <t>CY230103034</t>
    <phoneticPr fontId="17" type="noConversion"/>
  </si>
  <si>
    <t>SG220927050</t>
    <phoneticPr fontId="17" type="noConversion"/>
  </si>
  <si>
    <t>CY230103060</t>
    <phoneticPr fontId="17" type="noConversion"/>
  </si>
  <si>
    <t>CY230112031</t>
    <phoneticPr fontId="17" type="noConversion"/>
  </si>
  <si>
    <t>CY221206012</t>
    <phoneticPr fontId="17" type="noConversion"/>
  </si>
  <si>
    <t>CY221206008</t>
    <phoneticPr fontId="17" type="noConversion"/>
  </si>
  <si>
    <t>CY230112030</t>
    <phoneticPr fontId="17" type="noConversion"/>
  </si>
  <si>
    <t>CY230112037</t>
    <phoneticPr fontId="17" type="noConversion"/>
  </si>
  <si>
    <t>F2</t>
    <phoneticPr fontId="17" type="noConversion"/>
  </si>
  <si>
    <t>CY221206009</t>
    <phoneticPr fontId="17" type="noConversion"/>
  </si>
  <si>
    <t>CY2301120033</t>
    <phoneticPr fontId="17" type="noConversion"/>
  </si>
  <si>
    <t>CY230112032</t>
    <phoneticPr fontId="17" type="noConversion"/>
  </si>
  <si>
    <t>CY230112036</t>
    <phoneticPr fontId="17" type="noConversion"/>
  </si>
  <si>
    <t>CY221206003</t>
    <phoneticPr fontId="17" type="noConversion"/>
  </si>
  <si>
    <t>CY221206011</t>
    <phoneticPr fontId="17" type="noConversion"/>
  </si>
  <si>
    <t>2307W</t>
    <phoneticPr fontId="17" type="noConversion"/>
  </si>
  <si>
    <t>CY230112006</t>
    <phoneticPr fontId="17" type="noConversion"/>
  </si>
  <si>
    <t>2..534</t>
    <phoneticPr fontId="17" type="noConversion"/>
  </si>
  <si>
    <t>1206A1</t>
    <phoneticPr fontId="17" type="noConversion"/>
  </si>
  <si>
    <t>NCT201110065</t>
    <phoneticPr fontId="17" type="noConversion"/>
  </si>
  <si>
    <t>NCT201110088</t>
    <phoneticPr fontId="17" type="noConversion"/>
  </si>
  <si>
    <t>CY221206006</t>
    <phoneticPr fontId="17" type="noConversion"/>
  </si>
  <si>
    <t>CY221206002</t>
    <phoneticPr fontId="17" type="noConversion"/>
  </si>
  <si>
    <t>1206B1</t>
    <phoneticPr fontId="17" type="noConversion"/>
  </si>
  <si>
    <t>CY211221070</t>
    <phoneticPr fontId="17" type="noConversion"/>
  </si>
  <si>
    <t>CY230112001</t>
    <phoneticPr fontId="17" type="noConversion"/>
  </si>
  <si>
    <t>CUMN7SN</t>
    <phoneticPr fontId="17" type="noConversion"/>
  </si>
  <si>
    <t>CY201110080</t>
    <phoneticPr fontId="17" type="noConversion"/>
  </si>
  <si>
    <t>CY230103015</t>
    <phoneticPr fontId="17" type="noConversion"/>
  </si>
  <si>
    <t>CY221206010</t>
    <phoneticPr fontId="17" type="noConversion"/>
  </si>
  <si>
    <t>CY221206016</t>
    <phoneticPr fontId="17" type="noConversion"/>
  </si>
  <si>
    <t>CY230112020</t>
    <phoneticPr fontId="17" type="noConversion"/>
  </si>
  <si>
    <t>CY211221094</t>
    <phoneticPr fontId="17" type="noConversion"/>
  </si>
  <si>
    <t>CY230112008</t>
    <phoneticPr fontId="17" type="noConversion"/>
  </si>
  <si>
    <t>CY230203071</t>
    <phoneticPr fontId="17" type="noConversion"/>
  </si>
  <si>
    <t>CY230112014</t>
    <phoneticPr fontId="17" type="noConversion"/>
  </si>
  <si>
    <t>CY230203067</t>
    <phoneticPr fontId="17" type="noConversion"/>
  </si>
  <si>
    <t>CY230203068</t>
    <phoneticPr fontId="17" type="noConversion"/>
  </si>
  <si>
    <t>CY230112007</t>
    <phoneticPr fontId="17" type="noConversion"/>
  </si>
  <si>
    <t>CY230202069</t>
    <phoneticPr fontId="17" type="noConversion"/>
  </si>
  <si>
    <t>SG230111004</t>
    <phoneticPr fontId="17" type="noConversion"/>
  </si>
  <si>
    <t>CY211221089</t>
    <phoneticPr fontId="17" type="noConversion"/>
  </si>
  <si>
    <t>CY211221072</t>
    <phoneticPr fontId="17" type="noConversion"/>
  </si>
  <si>
    <t>CY230202064</t>
    <phoneticPr fontId="17" type="noConversion"/>
  </si>
  <si>
    <t>CY230203033</t>
    <phoneticPr fontId="17" type="noConversion"/>
  </si>
  <si>
    <t>BS221213003</t>
    <phoneticPr fontId="17" type="noConversion"/>
  </si>
  <si>
    <t>GH230103007</t>
    <phoneticPr fontId="17" type="noConversion"/>
  </si>
  <si>
    <t>2308W</t>
    <phoneticPr fontId="17" type="noConversion"/>
  </si>
  <si>
    <t>CY230203050</t>
    <phoneticPr fontId="17" type="noConversion"/>
  </si>
  <si>
    <t>CY230203047</t>
    <phoneticPr fontId="17" type="noConversion"/>
  </si>
  <si>
    <t>CY230203065</t>
    <phoneticPr fontId="17" type="noConversion"/>
  </si>
  <si>
    <t>E1</t>
    <phoneticPr fontId="17" type="noConversion"/>
  </si>
  <si>
    <t>4..502</t>
    <phoneticPr fontId="17" type="noConversion"/>
  </si>
  <si>
    <t>SG230111002</t>
    <phoneticPr fontId="17" type="noConversion"/>
  </si>
  <si>
    <t>SG230111003</t>
    <phoneticPr fontId="17" type="noConversion"/>
  </si>
  <si>
    <t>SG230111010</t>
    <phoneticPr fontId="17" type="noConversion"/>
  </si>
  <si>
    <t>NCT201110091</t>
    <phoneticPr fontId="17" type="noConversion"/>
  </si>
  <si>
    <t>NCT201110085</t>
    <phoneticPr fontId="17" type="noConversion"/>
  </si>
  <si>
    <t>NCT201110090</t>
    <phoneticPr fontId="17" type="noConversion"/>
  </si>
  <si>
    <t>NCT201110086</t>
    <phoneticPr fontId="17" type="noConversion"/>
  </si>
  <si>
    <t>CY211221087</t>
    <phoneticPr fontId="17" type="noConversion"/>
  </si>
  <si>
    <t>CY230203034</t>
    <phoneticPr fontId="17" type="noConversion"/>
  </si>
  <si>
    <t>CY230203049</t>
    <phoneticPr fontId="17" type="noConversion"/>
  </si>
  <si>
    <t>B3</t>
    <phoneticPr fontId="17" type="noConversion"/>
  </si>
  <si>
    <t>CUNMSN</t>
    <phoneticPr fontId="17" type="noConversion"/>
  </si>
  <si>
    <t>BS221213010</t>
    <phoneticPr fontId="17" type="noConversion"/>
  </si>
  <si>
    <t>0.1.02</t>
    <phoneticPr fontId="17" type="noConversion"/>
  </si>
  <si>
    <t>CY230103016</t>
    <phoneticPr fontId="17" type="noConversion"/>
  </si>
  <si>
    <t>CY230103019</t>
    <phoneticPr fontId="17" type="noConversion"/>
  </si>
  <si>
    <t>CY230214036</t>
    <phoneticPr fontId="17" type="noConversion"/>
  </si>
  <si>
    <t>CY230214034</t>
    <phoneticPr fontId="17" type="noConversion"/>
  </si>
  <si>
    <t>CY230214035</t>
    <phoneticPr fontId="17" type="noConversion"/>
  </si>
  <si>
    <t>CY230203059</t>
    <phoneticPr fontId="17" type="noConversion"/>
  </si>
  <si>
    <t>CY230214011</t>
    <phoneticPr fontId="17" type="noConversion"/>
  </si>
  <si>
    <t>CY230214004</t>
    <phoneticPr fontId="17" type="noConversion"/>
  </si>
  <si>
    <t>CY230214046</t>
    <phoneticPr fontId="17" type="noConversion"/>
  </si>
  <si>
    <t>CY230203075</t>
    <phoneticPr fontId="17" type="noConversion"/>
  </si>
  <si>
    <t>CY230203074</t>
    <phoneticPr fontId="17" type="noConversion"/>
  </si>
  <si>
    <t>CY230214002</t>
    <phoneticPr fontId="17" type="noConversion"/>
  </si>
  <si>
    <t>CY230103017</t>
    <phoneticPr fontId="17" type="noConversion"/>
  </si>
  <si>
    <t>CY230114013</t>
    <phoneticPr fontId="17" type="noConversion"/>
  </si>
  <si>
    <t>CY230114012</t>
    <phoneticPr fontId="17" type="noConversion"/>
  </si>
  <si>
    <t>CY230214021</t>
    <phoneticPr fontId="17" type="noConversion"/>
  </si>
  <si>
    <t>CY220116009</t>
    <phoneticPr fontId="17" type="noConversion"/>
  </si>
  <si>
    <t>CY230214024</t>
    <phoneticPr fontId="17" type="noConversion"/>
  </si>
  <si>
    <t>CY230214025</t>
    <phoneticPr fontId="17" type="noConversion"/>
  </si>
  <si>
    <t>CY230203073</t>
    <phoneticPr fontId="17" type="noConversion"/>
  </si>
  <si>
    <t>CY230203040</t>
    <phoneticPr fontId="17" type="noConversion"/>
  </si>
  <si>
    <t>CY230214013</t>
    <phoneticPr fontId="17" type="noConversion"/>
  </si>
  <si>
    <t>0.5S</t>
    <phoneticPr fontId="17" type="noConversion"/>
  </si>
  <si>
    <t>CY220503017</t>
    <phoneticPr fontId="17" type="noConversion"/>
  </si>
  <si>
    <t>L</t>
    <phoneticPr fontId="17" type="noConversion"/>
  </si>
  <si>
    <t>2309W</t>
    <phoneticPr fontId="17" type="noConversion"/>
  </si>
  <si>
    <t>CY230214010</t>
    <phoneticPr fontId="17" type="noConversion"/>
  </si>
  <si>
    <t>CY230214008</t>
    <phoneticPr fontId="17" type="noConversion"/>
  </si>
  <si>
    <t>CY230214001</t>
    <phoneticPr fontId="17" type="noConversion"/>
  </si>
  <si>
    <t>CY230214014</t>
    <phoneticPr fontId="17" type="noConversion"/>
  </si>
  <si>
    <t>CY230112012</t>
    <phoneticPr fontId="17" type="noConversion"/>
  </si>
  <si>
    <t>CY-230112012</t>
    <phoneticPr fontId="17" type="noConversion"/>
  </si>
  <si>
    <t>CY210807095</t>
    <phoneticPr fontId="17" type="noConversion"/>
  </si>
  <si>
    <t>CY230112039</t>
    <phoneticPr fontId="17" type="noConversion"/>
  </si>
  <si>
    <t>CY230112016</t>
    <phoneticPr fontId="17" type="noConversion"/>
  </si>
  <si>
    <t>CY230112018</t>
    <phoneticPr fontId="17" type="noConversion"/>
  </si>
  <si>
    <t>CY230214012</t>
    <phoneticPr fontId="17" type="noConversion"/>
  </si>
  <si>
    <t>CY230203045</t>
    <phoneticPr fontId="17" type="noConversion"/>
  </si>
  <si>
    <t>CY230203041</t>
    <phoneticPr fontId="17" type="noConversion"/>
  </si>
  <si>
    <t>CY230214009</t>
    <phoneticPr fontId="17" type="noConversion"/>
  </si>
  <si>
    <t>CY230214005</t>
    <phoneticPr fontId="17" type="noConversion"/>
  </si>
  <si>
    <t>CY230214020</t>
    <phoneticPr fontId="17" type="noConversion"/>
  </si>
  <si>
    <t>SG230212001</t>
    <phoneticPr fontId="17" type="noConversion"/>
  </si>
  <si>
    <t>SG230212002</t>
    <phoneticPr fontId="17" type="noConversion"/>
  </si>
  <si>
    <t>CY230112011</t>
    <phoneticPr fontId="17" type="noConversion"/>
  </si>
  <si>
    <t>CY230112017</t>
    <phoneticPr fontId="17" type="noConversion"/>
  </si>
  <si>
    <t>CY210612187</t>
    <phoneticPr fontId="17" type="noConversion"/>
  </si>
  <si>
    <t>CY230203037</t>
    <phoneticPr fontId="17" type="noConversion"/>
  </si>
  <si>
    <t>CY230203036</t>
    <phoneticPr fontId="17" type="noConversion"/>
  </si>
  <si>
    <t>OK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</si>
</sst>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76" formatCode="_ * #,##0_ ;_ * \-#,##0_ ;_ * &quot;-&quot;??_ ;_ @_ "/>
    <numFmt numFmtId="177" formatCode="m/d;@"/>
    <numFmt numFmtId="178" formatCode="0_);[Red]\(0\)"/>
    <numFmt numFmtId="179" formatCode="0.000_);[Red]\(0.000\)"/>
    <numFmt numFmtId="180" formatCode="0.000"/>
    <numFmt numFmtId="181" formatCode="0.00_);[Red]\(0.00\)"/>
  </numFmts>
  <fonts count="40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sz val="14"/>
      <color theme="1"/>
      <name val="微软雅黑"/>
      <family val="2"/>
      <charset val="134"/>
    </font>
    <font>
      <b/>
      <sz val="28"/>
      <color theme="1"/>
      <name val="微软雅黑"/>
      <family val="2"/>
      <charset val="134"/>
    </font>
    <font>
      <b/>
      <sz val="28"/>
      <color theme="0"/>
      <name val="微软雅黑"/>
      <family val="2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2"/>
      <name val="新細明體"/>
      <family val="1"/>
      <charset val="134"/>
    </font>
    <font>
      <sz val="12"/>
      <name val="宋体"/>
      <family val="3"/>
      <charset val="134"/>
    </font>
    <font>
      <sz val="14"/>
      <color theme="1"/>
      <name val="等线"/>
      <family val="3"/>
      <charset val="134"/>
    </font>
    <font>
      <b/>
      <sz val="14"/>
      <color theme="1"/>
      <name val="等线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等线"/>
      <family val="3"/>
      <charset val="134"/>
    </font>
    <font>
      <b/>
      <sz val="18"/>
      <color theme="0"/>
      <name val="微软雅黑"/>
      <family val="2"/>
      <charset val="134"/>
    </font>
    <font>
      <sz val="9"/>
      <name val="宋体"/>
      <family val="3"/>
      <charset val="134"/>
    </font>
    <font>
      <sz val="14"/>
      <name val="等线"/>
      <family val="3"/>
      <charset val="134"/>
    </font>
    <font>
      <b/>
      <sz val="14"/>
      <color indexed="8"/>
      <name val="微软雅黑"/>
      <family val="2"/>
      <charset val="134"/>
    </font>
    <font>
      <sz val="12"/>
      <color theme="1"/>
      <name val="微软雅黑"/>
      <family val="2"/>
      <charset val="134"/>
    </font>
    <font>
      <sz val="9"/>
      <name val="細明體"/>
      <family val="3"/>
      <charset val="136"/>
    </font>
    <font>
      <sz val="9"/>
      <color theme="1"/>
      <name val="等线"/>
      <family val="3"/>
      <charset val="134"/>
    </font>
    <font>
      <b/>
      <sz val="8"/>
      <color theme="1"/>
      <name val="等线"/>
      <family val="3"/>
      <charset val="134"/>
    </font>
    <font>
      <b/>
      <sz val="9"/>
      <color theme="1"/>
      <name val="等线"/>
      <family val="3"/>
      <charset val="134"/>
    </font>
    <font>
      <b/>
      <sz val="9"/>
      <color theme="5"/>
      <name val="等线"/>
      <family val="3"/>
      <charset val="134"/>
    </font>
    <font>
      <sz val="8"/>
      <color theme="1"/>
      <name val="等线"/>
      <family val="3"/>
      <charset val="134"/>
    </font>
    <font>
      <sz val="9"/>
      <color theme="8" tint="-0.499984740745262"/>
      <name val="等线"/>
      <family val="3"/>
      <charset val="134"/>
    </font>
    <font>
      <b/>
      <sz val="9"/>
      <color theme="8" tint="-0.499984740745262"/>
      <name val="等线"/>
      <family val="3"/>
      <charset val="134"/>
    </font>
    <font>
      <sz val="9"/>
      <color theme="5" tint="-0.249977111117893"/>
      <name val="等线"/>
      <family val="3"/>
      <charset val="134"/>
    </font>
    <font>
      <sz val="9"/>
      <color rgb="FFFF0000"/>
      <name val="等线"/>
      <family val="3"/>
      <charset val="134"/>
    </font>
    <font>
      <sz val="12"/>
      <color theme="1"/>
      <name val="等线"/>
      <family val="3"/>
      <charset val="134"/>
    </font>
    <font>
      <sz val="12"/>
      <color theme="8" tint="-0.499984740745262"/>
      <name val="等线"/>
      <family val="3"/>
      <charset val="134"/>
    </font>
    <font>
      <b/>
      <sz val="12"/>
      <color theme="8" tint="-0.499984740745262"/>
      <name val="等线"/>
      <family val="3"/>
      <charset val="134"/>
    </font>
    <font>
      <sz val="20"/>
      <name val="等线"/>
      <family val="3"/>
      <charset val="134"/>
    </font>
    <font>
      <sz val="12"/>
      <name val="等线"/>
      <family val="3"/>
      <charset val="134"/>
    </font>
    <font>
      <sz val="18"/>
      <name val="等线"/>
      <family val="3"/>
      <charset val="134"/>
    </font>
    <font>
      <b/>
      <sz val="9"/>
      <color theme="1" tint="0.499984740745262"/>
      <name val="等线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5117038483843"/>
      </patternFill>
    </fill>
    <fill>
      <patternFill patternType="solid">
        <fgColor theme="6" tint="0.59996337778862885"/>
        <bgColor theme="5" tint="0.799920651875362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theme="9" tint="0.7999511703848384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theme="5" tint="0.79992065187536243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" fillId="0" borderId="0"/>
    <xf numFmtId="0" fontId="9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39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5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/>
    </xf>
    <xf numFmtId="10" fontId="13" fillId="0" borderId="4" xfId="0" applyNumberFormat="1" applyFont="1" applyFill="1" applyBorder="1" applyAlignment="1">
      <alignment horizontal="right" vertical="center"/>
    </xf>
    <xf numFmtId="0" fontId="13" fillId="7" borderId="5" xfId="3" applyFont="1" applyFill="1" applyBorder="1" applyAlignment="1">
      <alignment horizontal="right" vertical="center"/>
    </xf>
    <xf numFmtId="0" fontId="13" fillId="7" borderId="5" xfId="3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right" vertical="center"/>
    </xf>
    <xf numFmtId="10" fontId="13" fillId="6" borderId="4" xfId="0" applyNumberFormat="1" applyFont="1" applyFill="1" applyBorder="1" applyAlignment="1">
      <alignment horizontal="center" vertical="center"/>
    </xf>
    <xf numFmtId="10" fontId="13" fillId="6" borderId="4" xfId="0" applyNumberFormat="1" applyFont="1" applyFill="1" applyBorder="1" applyAlignment="1">
      <alignment horizontal="right" vertical="center"/>
    </xf>
    <xf numFmtId="176" fontId="13" fillId="5" borderId="4" xfId="1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0" fontId="13" fillId="0" borderId="3" xfId="0" applyNumberFormat="1" applyFont="1" applyFill="1" applyBorder="1" applyAlignment="1">
      <alignment horizontal="center" vertical="center"/>
    </xf>
    <xf numFmtId="10" fontId="13" fillId="3" borderId="3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right" vertical="center"/>
    </xf>
    <xf numFmtId="10" fontId="13" fillId="0" borderId="3" xfId="0" applyNumberFormat="1" applyFont="1" applyFill="1" applyBorder="1" applyAlignment="1">
      <alignment horizontal="right" vertical="center"/>
    </xf>
    <xf numFmtId="10" fontId="13" fillId="3" borderId="3" xfId="0" applyNumberFormat="1" applyFont="1" applyFill="1" applyBorder="1" applyAlignment="1">
      <alignment horizontal="right" vertical="center" wrapText="1"/>
    </xf>
    <xf numFmtId="10" fontId="13" fillId="3" borderId="3" xfId="0" applyNumberFormat="1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center" vertical="center"/>
    </xf>
    <xf numFmtId="10" fontId="13" fillId="10" borderId="0" xfId="0" applyNumberFormat="1" applyFont="1" applyFill="1" applyBorder="1" applyAlignment="1">
      <alignment horizontal="right" vertical="center"/>
    </xf>
    <xf numFmtId="0" fontId="20" fillId="13" borderId="4" xfId="13" applyFont="1" applyFill="1" applyBorder="1" applyProtection="1">
      <alignment vertical="center"/>
      <protection locked="0"/>
    </xf>
    <xf numFmtId="0" fontId="21" fillId="13" borderId="4" xfId="13" applyFont="1" applyFill="1" applyBorder="1" applyAlignment="1">
      <alignment horizontal="center" vertical="center" wrapText="1"/>
    </xf>
    <xf numFmtId="0" fontId="20" fillId="2" borderId="4" xfId="13" applyFont="1" applyFill="1" applyBorder="1" applyAlignment="1" applyProtection="1">
      <alignment horizontal="center" vertical="center" wrapText="1"/>
      <protection locked="0"/>
    </xf>
    <xf numFmtId="0" fontId="22" fillId="2" borderId="4" xfId="13" applyFont="1" applyFill="1" applyBorder="1">
      <alignment vertical="center"/>
    </xf>
    <xf numFmtId="0" fontId="20" fillId="0" borderId="4" xfId="13" applyFont="1" applyBorder="1" applyAlignment="1">
      <alignment horizontal="center" vertical="center"/>
    </xf>
    <xf numFmtId="0" fontId="20" fillId="2" borderId="4" xfId="13" applyFont="1" applyFill="1" applyBorder="1" applyAlignment="1" applyProtection="1">
      <alignment horizontal="center" vertical="center"/>
      <protection locked="0"/>
    </xf>
    <xf numFmtId="0" fontId="13" fillId="2" borderId="0" xfId="13" applyFont="1" applyFill="1" applyAlignment="1">
      <alignment horizontal="center" vertical="center"/>
    </xf>
    <xf numFmtId="0" fontId="22" fillId="2" borderId="0" xfId="13" applyFont="1" applyFill="1">
      <alignment vertical="center"/>
    </xf>
    <xf numFmtId="10" fontId="14" fillId="10" borderId="0" xfId="0" applyNumberFormat="1" applyFont="1" applyFill="1" applyBorder="1" applyAlignment="1">
      <alignment horizontal="left" vertical="center"/>
    </xf>
    <xf numFmtId="0" fontId="24" fillId="0" borderId="0" xfId="3" applyFont="1" applyAlignment="1">
      <alignment vertical="center"/>
    </xf>
    <xf numFmtId="177" fontId="25" fillId="0" borderId="4" xfId="3" applyNumberFormat="1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178" fontId="26" fillId="0" borderId="4" xfId="3" applyNumberFormat="1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 wrapText="1"/>
    </xf>
    <xf numFmtId="0" fontId="27" fillId="0" borderId="4" xfId="3" applyFont="1" applyBorder="1" applyAlignment="1">
      <alignment horizontal="center" vertical="center" wrapText="1"/>
    </xf>
    <xf numFmtId="10" fontId="26" fillId="0" borderId="4" xfId="3" applyNumberFormat="1" applyFont="1" applyBorder="1" applyAlignment="1">
      <alignment horizontal="center" vertical="center" wrapText="1"/>
    </xf>
    <xf numFmtId="9" fontId="26" fillId="0" borderId="4" xfId="3" applyNumberFormat="1" applyFont="1" applyBorder="1" applyAlignment="1">
      <alignment horizontal="center" vertical="center" wrapText="1"/>
    </xf>
    <xf numFmtId="179" fontId="26" fillId="0" borderId="4" xfId="3" applyNumberFormat="1" applyFont="1" applyBorder="1" applyAlignment="1">
      <alignment horizontal="center" vertical="center" wrapText="1"/>
    </xf>
    <xf numFmtId="179" fontId="26" fillId="11" borderId="4" xfId="3" applyNumberFormat="1" applyFont="1" applyFill="1" applyBorder="1" applyAlignment="1">
      <alignment horizontal="center" vertical="center" wrapText="1"/>
    </xf>
    <xf numFmtId="179" fontId="26" fillId="0" borderId="10" xfId="3" applyNumberFormat="1" applyFont="1" applyBorder="1" applyAlignment="1">
      <alignment vertical="center" wrapText="1"/>
    </xf>
    <xf numFmtId="0" fontId="26" fillId="0" borderId="11" xfId="3" applyFont="1" applyBorder="1" applyAlignment="1">
      <alignment horizontal="center" vertical="center" wrapText="1"/>
    </xf>
    <xf numFmtId="0" fontId="25" fillId="0" borderId="11" xfId="3" applyFont="1" applyBorder="1" applyAlignment="1">
      <alignment horizontal="center" vertical="center" wrapText="1"/>
    </xf>
    <xf numFmtId="0" fontId="24" fillId="0" borderId="0" xfId="3" applyFont="1"/>
    <xf numFmtId="0" fontId="24" fillId="0" borderId="4" xfId="3" applyFont="1" applyBorder="1" applyAlignment="1">
      <alignment vertical="center"/>
    </xf>
    <xf numFmtId="177" fontId="24" fillId="0" borderId="4" xfId="3" applyNumberFormat="1" applyFont="1" applyBorder="1" applyAlignment="1">
      <alignment horizontal="center" vertical="center"/>
    </xf>
    <xf numFmtId="0" fontId="24" fillId="0" borderId="4" xfId="3" applyFont="1" applyBorder="1" applyAlignment="1">
      <alignment horizontal="center" vertical="center"/>
    </xf>
    <xf numFmtId="178" fontId="24" fillId="0" borderId="4" xfId="3" applyNumberFormat="1" applyFont="1" applyBorder="1" applyAlignment="1">
      <alignment horizontal="center" vertical="center"/>
    </xf>
    <xf numFmtId="179" fontId="29" fillId="0" borderId="4" xfId="3" applyNumberFormat="1" applyFont="1" applyBorder="1" applyAlignment="1">
      <alignment horizontal="center" vertical="center"/>
    </xf>
    <xf numFmtId="179" fontId="30" fillId="0" borderId="4" xfId="3" applyNumberFormat="1" applyFont="1" applyBorder="1" applyAlignment="1">
      <alignment horizontal="center" vertical="center"/>
    </xf>
    <xf numFmtId="179" fontId="30" fillId="11" borderId="4" xfId="3" applyNumberFormat="1" applyFont="1" applyFill="1" applyBorder="1" applyAlignment="1">
      <alignment horizontal="center" vertical="center"/>
    </xf>
    <xf numFmtId="179" fontId="24" fillId="2" borderId="4" xfId="3" applyNumberFormat="1" applyFont="1" applyFill="1" applyBorder="1" applyAlignment="1">
      <alignment horizontal="center" vertical="center"/>
    </xf>
    <xf numFmtId="179" fontId="31" fillId="2" borderId="4" xfId="3" applyNumberFormat="1" applyFont="1" applyFill="1" applyBorder="1" applyAlignment="1">
      <alignment horizontal="center" vertical="center"/>
    </xf>
    <xf numFmtId="0" fontId="5" fillId="0" borderId="0" xfId="3" applyFont="1"/>
    <xf numFmtId="0" fontId="24" fillId="0" borderId="4" xfId="3" quotePrefix="1" applyFont="1" applyBorder="1" applyAlignment="1">
      <alignment horizontal="center" vertical="center"/>
    </xf>
    <xf numFmtId="0" fontId="5" fillId="0" borderId="0" xfId="17" applyFont="1">
      <alignment vertical="center"/>
    </xf>
    <xf numFmtId="0" fontId="24" fillId="0" borderId="12" xfId="3" applyFont="1" applyBorder="1" applyAlignment="1">
      <alignment horizontal="center" vertical="center"/>
    </xf>
    <xf numFmtId="179" fontId="32" fillId="2" borderId="4" xfId="3" applyNumberFormat="1" applyFont="1" applyFill="1" applyBorder="1" applyAlignment="1">
      <alignment horizontal="center" vertical="center"/>
    </xf>
    <xf numFmtId="0" fontId="5" fillId="0" borderId="4" xfId="3" applyFont="1" applyBorder="1"/>
    <xf numFmtId="177" fontId="28" fillId="0" borderId="4" xfId="3" applyNumberFormat="1" applyFont="1" applyBorder="1" applyAlignment="1">
      <alignment horizontal="center" vertical="center"/>
    </xf>
    <xf numFmtId="177" fontId="28" fillId="0" borderId="0" xfId="3" applyNumberFormat="1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178" fontId="24" fillId="0" borderId="0" xfId="3" applyNumberFormat="1" applyFont="1" applyAlignment="1">
      <alignment horizontal="center" vertical="center"/>
    </xf>
    <xf numFmtId="179" fontId="29" fillId="0" borderId="0" xfId="3" applyNumberFormat="1" applyFont="1" applyAlignment="1">
      <alignment horizontal="center" vertical="center"/>
    </xf>
    <xf numFmtId="179" fontId="30" fillId="0" borderId="0" xfId="3" applyNumberFormat="1" applyFont="1" applyAlignment="1">
      <alignment horizontal="center" vertical="center"/>
    </xf>
    <xf numFmtId="179" fontId="30" fillId="11" borderId="0" xfId="3" applyNumberFormat="1" applyFont="1" applyFill="1" applyAlignment="1">
      <alignment horizontal="center" vertical="center"/>
    </xf>
    <xf numFmtId="179" fontId="24" fillId="2" borderId="0" xfId="3" applyNumberFormat="1" applyFont="1" applyFill="1" applyAlignment="1">
      <alignment horizontal="center" vertical="center"/>
    </xf>
    <xf numFmtId="0" fontId="33" fillId="0" borderId="0" xfId="3" applyFont="1" applyAlignment="1">
      <alignment horizontal="center" vertical="center"/>
    </xf>
    <xf numFmtId="178" fontId="33" fillId="0" borderId="0" xfId="3" applyNumberFormat="1" applyFont="1" applyAlignment="1">
      <alignment horizontal="center" vertical="center"/>
    </xf>
    <xf numFmtId="179" fontId="34" fillId="0" borderId="0" xfId="3" applyNumberFormat="1" applyFont="1" applyAlignment="1">
      <alignment horizontal="center" vertical="center"/>
    </xf>
    <xf numFmtId="179" fontId="35" fillId="0" borderId="0" xfId="3" applyNumberFormat="1" applyFont="1" applyAlignment="1">
      <alignment horizontal="center" vertical="center"/>
    </xf>
    <xf numFmtId="179" fontId="35" fillId="11" borderId="0" xfId="3" applyNumberFormat="1" applyFont="1" applyFill="1" applyAlignment="1">
      <alignment horizontal="center" vertical="center"/>
    </xf>
    <xf numFmtId="179" fontId="33" fillId="2" borderId="0" xfId="3" applyNumberFormat="1" applyFont="1" applyFill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4" fillId="2" borderId="4" xfId="3" applyFont="1" applyFill="1" applyBorder="1" applyAlignment="1">
      <alignment vertical="center"/>
    </xf>
    <xf numFmtId="180" fontId="24" fillId="0" borderId="4" xfId="3" applyNumberFormat="1" applyFont="1" applyBorder="1" applyAlignment="1">
      <alignment horizontal="center" vertical="center"/>
    </xf>
    <xf numFmtId="0" fontId="24" fillId="0" borderId="4" xfId="17" applyFont="1" applyBorder="1" applyAlignment="1">
      <alignment horizontal="center" vertical="center"/>
    </xf>
    <xf numFmtId="11" fontId="24" fillId="0" borderId="4" xfId="3" quotePrefix="1" applyNumberFormat="1" applyFont="1" applyBorder="1" applyAlignment="1">
      <alignment horizontal="center" vertical="center"/>
    </xf>
    <xf numFmtId="0" fontId="24" fillId="0" borderId="0" xfId="17" applyFont="1">
      <alignment vertical="center"/>
    </xf>
    <xf numFmtId="0" fontId="24" fillId="0" borderId="4" xfId="20" applyFont="1" applyBorder="1">
      <alignment vertical="center"/>
    </xf>
    <xf numFmtId="0" fontId="24" fillId="0" borderId="12" xfId="3" applyFont="1" applyFill="1" applyBorder="1" applyAlignment="1">
      <alignment horizontal="center" vertical="center"/>
    </xf>
    <xf numFmtId="0" fontId="37" fillId="0" borderId="0" xfId="10" applyFont="1"/>
    <xf numFmtId="0" fontId="37" fillId="0" borderId="13" xfId="10" applyFont="1" applyBorder="1"/>
    <xf numFmtId="0" fontId="37" fillId="0" borderId="0" xfId="10" applyFont="1" applyAlignment="1">
      <alignment horizontal="center"/>
    </xf>
    <xf numFmtId="0" fontId="37" fillId="0" borderId="14" xfId="10" applyFont="1" applyBorder="1" applyAlignment="1">
      <alignment horizontal="center" vertical="center"/>
    </xf>
    <xf numFmtId="0" fontId="37" fillId="0" borderId="15" xfId="10" applyFont="1" applyBorder="1" applyAlignment="1">
      <alignment horizontal="center" vertical="center"/>
    </xf>
    <xf numFmtId="0" fontId="37" fillId="0" borderId="18" xfId="10" applyFont="1" applyBorder="1" applyAlignment="1">
      <alignment horizontal="center" vertical="center"/>
    </xf>
    <xf numFmtId="0" fontId="37" fillId="0" borderId="0" xfId="10" applyFont="1" applyAlignment="1">
      <alignment vertical="center"/>
    </xf>
    <xf numFmtId="0" fontId="37" fillId="0" borderId="20" xfId="10" applyFont="1" applyBorder="1" applyAlignment="1">
      <alignment horizontal="center" vertical="center"/>
    </xf>
    <xf numFmtId="0" fontId="37" fillId="0" borderId="5" xfId="10" applyFont="1" applyBorder="1" applyAlignment="1">
      <alignment horizontal="center" vertical="center"/>
    </xf>
    <xf numFmtId="0" fontId="37" fillId="0" borderId="21" xfId="10" applyFont="1" applyBorder="1" applyAlignment="1">
      <alignment horizontal="center" vertical="center"/>
    </xf>
    <xf numFmtId="0" fontId="37" fillId="0" borderId="4" xfId="10" applyFont="1" applyBorder="1" applyAlignment="1">
      <alignment horizontal="center" vertical="center"/>
    </xf>
    <xf numFmtId="0" fontId="37" fillId="0" borderId="6" xfId="10" applyFont="1" applyBorder="1" applyAlignment="1">
      <alignment horizontal="center" vertical="center"/>
    </xf>
    <xf numFmtId="0" fontId="37" fillId="0" borderId="23" xfId="10" applyFont="1" applyBorder="1" applyAlignment="1">
      <alignment horizontal="center" vertical="center"/>
    </xf>
    <xf numFmtId="0" fontId="37" fillId="0" borderId="4" xfId="10" quotePrefix="1" applyFont="1" applyBorder="1" applyAlignment="1">
      <alignment horizontal="center" vertical="center"/>
    </xf>
    <xf numFmtId="58" fontId="37" fillId="0" borderId="4" xfId="10" quotePrefix="1" applyNumberFormat="1" applyFont="1" applyBorder="1" applyAlignment="1">
      <alignment horizontal="center" vertical="center"/>
    </xf>
    <xf numFmtId="0" fontId="37" fillId="0" borderId="24" xfId="10" applyFont="1" applyBorder="1" applyAlignment="1">
      <alignment horizontal="center" vertical="center"/>
    </xf>
    <xf numFmtId="0" fontId="37" fillId="0" borderId="23" xfId="10" applyFont="1" applyBorder="1" applyAlignment="1">
      <alignment horizontal="center"/>
    </xf>
    <xf numFmtId="0" fontId="37" fillId="0" borderId="4" xfId="10" applyFont="1" applyBorder="1"/>
    <xf numFmtId="0" fontId="37" fillId="0" borderId="24" xfId="10" applyFont="1" applyBorder="1"/>
    <xf numFmtId="0" fontId="37" fillId="0" borderId="25" xfId="10" applyFont="1" applyBorder="1" applyAlignment="1">
      <alignment horizontal="center"/>
    </xf>
    <xf numFmtId="0" fontId="37" fillId="0" borderId="26" xfId="10" applyFont="1" applyBorder="1"/>
    <xf numFmtId="0" fontId="37" fillId="0" borderId="27" xfId="10" applyFont="1" applyBorder="1"/>
    <xf numFmtId="0" fontId="37" fillId="0" borderId="0" xfId="10" applyFont="1" applyAlignment="1">
      <alignment horizontal="right"/>
    </xf>
    <xf numFmtId="181" fontId="29" fillId="0" borderId="4" xfId="3" applyNumberFormat="1" applyFont="1" applyBorder="1" applyAlignment="1">
      <alignment horizontal="center" vertical="center"/>
    </xf>
    <xf numFmtId="0" fontId="24" fillId="14" borderId="4" xfId="3" applyFont="1" applyFill="1" applyBorder="1" applyAlignment="1">
      <alignment horizontal="center" vertical="center"/>
    </xf>
    <xf numFmtId="177" fontId="26" fillId="0" borderId="4" xfId="3" applyNumberFormat="1" applyFont="1" applyBorder="1" applyAlignment="1">
      <alignment horizontal="center" vertical="center"/>
    </xf>
    <xf numFmtId="181" fontId="30" fillId="0" borderId="4" xfId="3" applyNumberFormat="1" applyFont="1" applyBorder="1" applyAlignment="1">
      <alignment horizontal="center" vertical="center"/>
    </xf>
    <xf numFmtId="181" fontId="30" fillId="11" borderId="4" xfId="3" applyNumberFormat="1" applyFont="1" applyFill="1" applyBorder="1" applyAlignment="1">
      <alignment horizontal="center" vertical="center"/>
    </xf>
    <xf numFmtId="181" fontId="24" fillId="2" borderId="4" xfId="3" applyNumberFormat="1" applyFont="1" applyFill="1" applyBorder="1" applyAlignment="1">
      <alignment horizontal="center" vertical="center"/>
    </xf>
    <xf numFmtId="179" fontId="39" fillId="2" borderId="4" xfId="3" applyNumberFormat="1" applyFont="1" applyFill="1" applyBorder="1" applyAlignment="1">
      <alignment horizontal="center" vertical="center"/>
    </xf>
    <xf numFmtId="0" fontId="24" fillId="0" borderId="4" xfId="3" applyFont="1" applyBorder="1"/>
    <xf numFmtId="177" fontId="24" fillId="0" borderId="0" xfId="3" applyNumberFormat="1" applyFont="1" applyAlignment="1">
      <alignment horizontal="center" vertical="center"/>
    </xf>
    <xf numFmtId="0" fontId="26" fillId="0" borderId="0" xfId="3" applyFont="1"/>
    <xf numFmtId="0" fontId="26" fillId="0" borderId="4" xfId="3" applyFont="1" applyBorder="1" applyAlignment="1">
      <alignment vertical="center"/>
    </xf>
    <xf numFmtId="179" fontId="26" fillId="0" borderId="4" xfId="3" applyNumberFormat="1" applyFont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8" fillId="12" borderId="0" xfId="13" applyFont="1" applyFill="1" applyAlignment="1">
      <alignment horizontal="center" vertical="center"/>
    </xf>
    <xf numFmtId="0" fontId="18" fillId="12" borderId="13" xfId="13" applyFont="1" applyFill="1" applyBorder="1" applyAlignment="1">
      <alignment horizontal="center" vertical="center"/>
    </xf>
    <xf numFmtId="0" fontId="36" fillId="0" borderId="0" xfId="10" applyFont="1" applyAlignment="1">
      <alignment horizontal="center"/>
    </xf>
    <xf numFmtId="0" fontId="38" fillId="0" borderId="0" xfId="10" applyFont="1" applyAlignment="1">
      <alignment horizontal="center"/>
    </xf>
    <xf numFmtId="0" fontId="37" fillId="0" borderId="15" xfId="10" applyFont="1" applyBorder="1" applyAlignment="1">
      <alignment horizontal="center" vertical="center"/>
    </xf>
    <xf numFmtId="0" fontId="37" fillId="0" borderId="5" xfId="10" applyFont="1" applyBorder="1" applyAlignment="1">
      <alignment horizontal="center" vertical="center"/>
    </xf>
    <xf numFmtId="0" fontId="37" fillId="0" borderId="16" xfId="10" applyFont="1" applyBorder="1" applyAlignment="1">
      <alignment horizontal="center" vertical="center"/>
    </xf>
    <xf numFmtId="0" fontId="37" fillId="0" borderId="17" xfId="10" applyFont="1" applyBorder="1" applyAlignment="1">
      <alignment horizontal="center" vertical="center"/>
    </xf>
    <xf numFmtId="0" fontId="37" fillId="0" borderId="19" xfId="10" applyFont="1" applyBorder="1" applyAlignment="1">
      <alignment horizontal="center" vertical="center"/>
    </xf>
    <xf numFmtId="0" fontId="37" fillId="0" borderId="22" xfId="10" applyFont="1" applyBorder="1" applyAlignment="1">
      <alignment horizontal="center" vertical="center"/>
    </xf>
  </cellXfs>
  <cellStyles count="21">
    <cellStyle name="百分比 2" xfId="4" xr:uid="{4D897DF0-97CE-4872-A539-13FD52A8111B}"/>
    <cellStyle name="百分比 3" xfId="15" xr:uid="{E2104E5C-29FB-406B-9E55-141948B53FA7}"/>
    <cellStyle name="百分比 4" xfId="18" xr:uid="{DF57D838-FAC5-419B-8E80-91517A6CADF7}"/>
    <cellStyle name="百分比 4 2" xfId="19" xr:uid="{74B87497-EC29-4470-94EC-4617E1F89D95}"/>
    <cellStyle name="百分比 5" xfId="6" xr:uid="{83F0A01D-E715-4413-A497-AC46AEE884A5}"/>
    <cellStyle name="常规" xfId="0" builtinId="0"/>
    <cellStyle name="常规 2" xfId="3" xr:uid="{4D74F4FB-EA7A-4143-B335-2AAD7793D02D}"/>
    <cellStyle name="常规 2 2" xfId="17" xr:uid="{5EDF3CAC-A645-4F93-A63D-0158FF6C76EA}"/>
    <cellStyle name="常规 3" xfId="5" xr:uid="{6DF1BFBF-7952-4BAE-86A9-13A05C149FAC}"/>
    <cellStyle name="常规 3 2" xfId="10" xr:uid="{FF83F651-09DF-4DE4-A044-C98FB075CFAC}"/>
    <cellStyle name="常规 4" xfId="9" xr:uid="{2B82A61B-4F7D-4ADB-8779-C418D2F7256C}"/>
    <cellStyle name="常规 4 2" xfId="13" xr:uid="{D40340AA-A4EA-484E-9E79-4ECB83D7E15A}"/>
    <cellStyle name="常规 5" xfId="7" xr:uid="{66484673-9320-48E2-88A0-8415961E1DC3}"/>
    <cellStyle name="常规 6" xfId="2" xr:uid="{094A71FD-2066-4F26-A0C5-AE77DFD0F9CD}"/>
    <cellStyle name="常规 7" xfId="20" xr:uid="{9E2558BF-5D14-4490-87D9-2300C8DF748C}"/>
    <cellStyle name="超链接 2" xfId="16" xr:uid="{562165A6-0C05-4858-9754-EC6B4769A192}"/>
    <cellStyle name="千位分隔" xfId="1" builtinId="3"/>
    <cellStyle name="千位分隔 2" xfId="8" xr:uid="{2D979C09-578C-4885-B072-0845CA852E4F}"/>
    <cellStyle name="千位分隔 2 2" xfId="11" xr:uid="{E25FFB92-D6F7-4B06-9C1E-8A182BC0151D}"/>
    <cellStyle name="千位分隔 2 3" xfId="12" xr:uid="{CA8BA5D7-4F0D-4A02-BEB1-CBDBCB93B2E9}"/>
    <cellStyle name="千位分隔 3" xfId="14" xr:uid="{B0AAD884-A4BC-4696-8615-9B2FC18CE6F9}"/>
  </cellStyles>
  <dxfs count="13"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8"/>
          <bgColor rgb="FFFF0000"/>
        </patternFill>
      </fill>
    </dxf>
    <dxf>
      <fill>
        <patternFill>
          <fgColor theme="8"/>
          <bgColor rgb="FFFF0000"/>
        </patternFill>
      </fill>
    </dxf>
    <dxf>
      <fill>
        <patternFill>
          <fgColor theme="8"/>
          <bgColor rgb="FFFF0000"/>
        </patternFill>
      </fill>
    </dxf>
    <dxf>
      <fill>
        <patternFill>
          <fgColor theme="8"/>
          <bgColor rgb="FFFF0000"/>
        </patternFill>
      </fill>
    </dxf>
    <dxf>
      <fill>
        <patternFill>
          <fgColor theme="8"/>
          <bgColor rgb="FFFF0000"/>
        </patternFill>
      </fill>
    </dxf>
    <dxf>
      <font>
        <color theme="4" tint="0.59996337778862885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EC26D4"/>
      <color rgb="FFE2CBC5"/>
      <color rgb="FF6A84B7"/>
      <color rgb="FFD48658"/>
      <color rgb="FF8CC288"/>
      <color rgb="FFEAD4A5"/>
      <color rgb="FFE3C496"/>
      <color rgb="FFE1B884"/>
      <color rgb="FFB55E54"/>
      <color rgb="FFC78B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baseline="0">
                <a:solidFill>
                  <a:srgbClr val="000000"/>
                </a:solidFill>
                <a:latin typeface="新宋体" panose="02010609030101010101" pitchFamily="3" charset="-122"/>
                <a:ea typeface="新宋体" panose="02010609030101010101" pitchFamily="3" charset="-122"/>
                <a:cs typeface="新宋体" panose="02010609030101010101" pitchFamily="3" charset="-122"/>
              </a:defRPr>
            </a:pPr>
            <a:r>
              <a:rPr lang="zh-CN" altLang="en-US" sz="2400" b="1">
                <a:latin typeface="等线" panose="02010600030101010101" pitchFamily="2" charset="-122"/>
                <a:ea typeface="等线" panose="02010600030101010101" pitchFamily="2" charset="-122"/>
              </a:rPr>
              <a:t>进货检验批次主要不合格原因柏拉图</a:t>
            </a:r>
            <a:endParaRPr lang="zh-CN" altLang="en-US" sz="2400" b="1" i="0" u="none" strike="noStrike" baseline="0">
              <a:solidFill>
                <a:srgbClr val="000000"/>
              </a:solidFill>
              <a:latin typeface="等线" panose="02010600030101010101" pitchFamily="2" charset="-122"/>
              <a:ea typeface="等线" panose="02010600030101010101" pitchFamily="2" charset="-122"/>
              <a:cs typeface="新宋体" panose="02010609030101010101" pitchFamily="3" charset="-122"/>
            </a:endParaRPr>
          </a:p>
        </c:rich>
      </c:tx>
      <c:layout>
        <c:manualLayout>
          <c:xMode val="edge"/>
          <c:yMode val="edge"/>
          <c:x val="0.3480950063860212"/>
          <c:y val="1.65130344108446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3251542366857759E-2"/>
          <c:y val="0.17836339753747801"/>
          <c:w val="0.963043273310078"/>
          <c:h val="0.687224669603524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'23Y冲压(月)'!$B$29</c:f>
              <c:strCache>
                <c:ptCount val="1"/>
                <c:pt idx="0">
                  <c:v>不合格批数</c:v>
                </c:pt>
              </c:strCache>
            </c:strRef>
          </c:tx>
          <c:spPr>
            <a:solidFill>
              <a:srgbClr val="C78B81">
                <a:alpha val="100000"/>
              </a:srgb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A65-456E-8A2C-89F4E996530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A65-456E-8A2C-89F4E996530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A65-456E-8A2C-89F4E9965306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A65-456E-8A2C-89F4E99653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ysClr val="windowText" lastClr="000000">
                        <a:alpha val="100000"/>
                      </a:sysClr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'23Y冲压(月)'!$C$28:$N$28</c:f>
              <c:strCache>
                <c:ptCount val="12"/>
                <c:pt idx="0">
                  <c:v>RL</c:v>
                </c:pt>
                <c:pt idx="1">
                  <c:v>RH</c:v>
                </c:pt>
                <c:pt idx="2">
                  <c:v>RHL</c:v>
                </c:pt>
                <c:pt idx="3">
                  <c:v>油污/叠加</c:v>
                </c:pt>
                <c:pt idx="4">
                  <c:v>短料</c:v>
                </c:pt>
                <c:pt idx="5">
                  <c:v>变形</c:v>
                </c:pt>
                <c:pt idx="6">
                  <c:v>压伤</c:v>
                </c:pt>
                <c:pt idx="7">
                  <c:v>毛刺</c:v>
                </c:pt>
                <c:pt idx="8">
                  <c:v>送货单不符</c:v>
                </c:pt>
                <c:pt idx="9">
                  <c:v>标签错误</c:v>
                </c:pt>
                <c:pt idx="10">
                  <c:v>混料</c:v>
                </c:pt>
                <c:pt idx="11">
                  <c:v>其他</c:v>
                </c:pt>
              </c:strCache>
            </c:strRef>
          </c:cat>
          <c:val>
            <c:numRef>
              <c:f>'23Y冲压(月)'!$C$29:$N$29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5-456E-8A2C-89F4E99653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"/>
        <c:axId val="492011593"/>
        <c:axId val="758074559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'23Y冲压(月)'!$B$30</c15:sqref>
                        </c15:formulaRef>
                      </c:ext>
                    </c:extLst>
                    <c:strCache>
                      <c:ptCount val="1"/>
                      <c:pt idx="0">
                        <c:v>不良比率</c:v>
                      </c:pt>
                    </c:strCache>
                  </c:strRef>
                </c:tx>
                <c:spPr>
                  <a:solidFill>
                    <a:srgbClr val="9999FF"/>
                  </a:solidFill>
                  <a:ln w="12700">
                    <a:solidFill>
                      <a:srgbClr val="FF00FF">
                        <a:alpha val="100000"/>
                      </a:srgbClr>
                    </a:solidFill>
                    <a:prstDash val="solid"/>
                  </a:ln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'23Y冲压(月)'!$C$28:$N$28</c15:sqref>
                        </c15:formulaRef>
                      </c:ext>
                    </c:extLst>
                    <c:strCache>
                      <c:ptCount val="12"/>
                      <c:pt idx="0">
                        <c:v>RL</c:v>
                      </c:pt>
                      <c:pt idx="1">
                        <c:v>RH</c:v>
                      </c:pt>
                      <c:pt idx="2">
                        <c:v>RHL</c:v>
                      </c:pt>
                      <c:pt idx="3">
                        <c:v>油污/叠加</c:v>
                      </c:pt>
                      <c:pt idx="4">
                        <c:v>短料</c:v>
                      </c:pt>
                      <c:pt idx="5">
                        <c:v>变形</c:v>
                      </c:pt>
                      <c:pt idx="6">
                        <c:v>压伤</c:v>
                      </c:pt>
                      <c:pt idx="7">
                        <c:v>毛刺</c:v>
                      </c:pt>
                      <c:pt idx="8">
                        <c:v>送货单不符</c:v>
                      </c:pt>
                      <c:pt idx="9">
                        <c:v>标签错误</c:v>
                      </c:pt>
                      <c:pt idx="10">
                        <c:v>混料</c:v>
                      </c:pt>
                      <c:pt idx="11">
                        <c:v>其他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'23Y冲压(月)'!$C$30:$N$30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A65-456E-8A2C-89F4E996530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'23Y冲压(月)'!$B$31</c:f>
              <c:strCache>
                <c:ptCount val="1"/>
                <c:pt idx="0">
                  <c:v>累计比率</c:v>
                </c:pt>
              </c:strCache>
            </c:strRef>
          </c:tx>
          <c:spPr>
            <a:ln w="25400" cap="rnd" cmpd="sng" algn="ctr">
              <a:solidFill>
                <a:srgbClr val="8CC288">
                  <a:alpha val="100000"/>
                </a:srgbClr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8CC288">
                  <a:alpha val="100000"/>
                </a:srgbClr>
              </a:solidFill>
              <a:ln w="6350" cap="flat" cmpd="sng" algn="ctr">
                <a:noFill/>
                <a:prstDash val="solid"/>
                <a:round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ysClr val="windowText" lastClr="000000">
                        <a:alpha val="100000"/>
                      </a:sysClr>
                    </a:solidFill>
                    <a:latin typeface="等线" panose="02010600030101010101" pitchFamily="2" charset="-122"/>
                    <a:ea typeface="等线" panose="02010600030101010101" pitchFamily="2" charset="-122"/>
                    <a:cs typeface="Arial" panose="020B0604020202020204" pitchFamily="7" charset="0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'23Y冲压(月)'!$C$28:$N$28</c:f>
              <c:strCache>
                <c:ptCount val="12"/>
                <c:pt idx="0">
                  <c:v>RL</c:v>
                </c:pt>
                <c:pt idx="1">
                  <c:v>RH</c:v>
                </c:pt>
                <c:pt idx="2">
                  <c:v>RHL</c:v>
                </c:pt>
                <c:pt idx="3">
                  <c:v>油污/叠加</c:v>
                </c:pt>
                <c:pt idx="4">
                  <c:v>短料</c:v>
                </c:pt>
                <c:pt idx="5">
                  <c:v>变形</c:v>
                </c:pt>
                <c:pt idx="6">
                  <c:v>压伤</c:v>
                </c:pt>
                <c:pt idx="7">
                  <c:v>毛刺</c:v>
                </c:pt>
                <c:pt idx="8">
                  <c:v>送货单不符</c:v>
                </c:pt>
                <c:pt idx="9">
                  <c:v>标签错误</c:v>
                </c:pt>
                <c:pt idx="10">
                  <c:v>混料</c:v>
                </c:pt>
                <c:pt idx="11">
                  <c:v>其他</c:v>
                </c:pt>
              </c:strCache>
            </c:strRef>
          </c:cat>
          <c:val>
            <c:numRef>
              <c:f>'23Y冲压(月)'!$C$31:$N$31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5-456E-8A2C-89F4E99653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5222327"/>
        <c:axId val="880016029"/>
      </c:lineChart>
      <c:catAx>
        <c:axId val="492011593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 cap="flat" cmpd="sng" algn="ctr">
            <a:solidFill>
              <a:srgbClr val="D48658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000000"/>
                </a:solidFill>
                <a:latin typeface="等线" panose="02010600030101010101" pitchFamily="2" charset="-122"/>
                <a:ea typeface="等线" panose="02010600030101010101" pitchFamily="2" charset="-122"/>
                <a:cs typeface="宋体" panose="02010600030101010101" pitchFamily="7" charset="-122"/>
              </a:defRPr>
            </a:pPr>
            <a:endParaRPr lang="zh-CN"/>
          </a:p>
        </c:txPr>
        <c:crossAx val="758074559"/>
        <c:crosses val="autoZero"/>
        <c:auto val="0"/>
        <c:lblAlgn val="ctr"/>
        <c:lblOffset val="100"/>
        <c:noMultiLvlLbl val="0"/>
      </c:catAx>
      <c:valAx>
        <c:axId val="758074559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one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endParaRPr lang="zh-CN"/>
          </a:p>
        </c:txPr>
        <c:crossAx val="492011593"/>
        <c:crosses val="autoZero"/>
        <c:crossBetween val="between"/>
      </c:valAx>
      <c:catAx>
        <c:axId val="375222327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880016029"/>
        <c:crosses val="autoZero"/>
        <c:auto val="0"/>
        <c:lblAlgn val="ctr"/>
        <c:lblOffset val="100"/>
        <c:noMultiLvlLbl val="0"/>
      </c:catAx>
      <c:valAx>
        <c:axId val="880016029"/>
        <c:scaling>
          <c:orientation val="minMax"/>
        </c:scaling>
        <c:delete val="0"/>
        <c:axPos val="r"/>
        <c:numFmt formatCode="0.00%" sourceLinked="1"/>
        <c:majorTickMark val="in"/>
        <c:minorTickMark val="none"/>
        <c:tickLblPos val="none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endParaRPr lang="zh-CN"/>
          </a:p>
        </c:txPr>
        <c:crossAx val="375222327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合格率分析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4801120448179298E-2"/>
          <c:y val="0.173317865429234"/>
          <c:w val="0.90054901960784295"/>
          <c:h val="0.710997679814385"/>
        </c:manualLayout>
      </c:layout>
      <c:lineChart>
        <c:grouping val="standard"/>
        <c:varyColors val="0"/>
        <c:ser>
          <c:idx val="0"/>
          <c:order val="0"/>
          <c:tx>
            <c:strRef>
              <c:f>'23Y冲压(月)'!$B$8</c:f>
              <c:strCache>
                <c:ptCount val="1"/>
                <c:pt idx="0">
                  <c:v>目标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'23Y冲压(月)'!$C$4:$N$4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'23Y冲压(月)'!$C$8:$N$8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E-42D6-85B4-31877F93FF0A}"/>
            </c:ext>
          </c:extLst>
        </c:ser>
        <c:ser>
          <c:idx val="1"/>
          <c:order val="1"/>
          <c:tx>
            <c:strRef>
              <c:f>'23Y冲压(月)'!$B$9</c:f>
              <c:strCache>
                <c:ptCount val="1"/>
                <c:pt idx="0">
                  <c:v>批次合格率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6806722689075601E-3"/>
                  <c:y val="2.4361948955916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E-42D6-85B4-31877F93F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'23Y冲压(月)'!$C$4:$N$4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'23Y冲压(月)'!$C$9:$N$9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AE-42D6-85B4-31877F93FF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0943359"/>
        <c:axId val="209638485"/>
      </c:lineChart>
      <c:catAx>
        <c:axId val="80094335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9638485"/>
        <c:crosses val="autoZero"/>
        <c:auto val="1"/>
        <c:lblAlgn val="ctr"/>
        <c:lblOffset val="100"/>
        <c:noMultiLvlLbl val="0"/>
      </c:catAx>
      <c:valAx>
        <c:axId val="209638485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00943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>
                <a:latin typeface="等线" panose="02010600030101010101" pitchFamily="2" charset="-122"/>
                <a:ea typeface="等线" panose="02010600030101010101" pitchFamily="2" charset="-122"/>
              </a:rPr>
              <a:t>检验分析</a:t>
            </a:r>
          </a:p>
        </c:rich>
      </c:tx>
      <c:layout>
        <c:manualLayout>
          <c:xMode val="edge"/>
          <c:yMode val="edge"/>
          <c:x val="0.43479998978633311"/>
          <c:y val="2.1597127411998082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'23Y冲压(月)'!$B$6</c:f>
              <c:strCache>
                <c:ptCount val="1"/>
                <c:pt idx="0">
                  <c:v>合格批次</c:v>
                </c:pt>
              </c:strCache>
            </c:strRef>
          </c:tx>
          <c:spPr>
            <a:solidFill>
              <a:srgbClr val="8CC28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等线" panose="02010600030101010101" pitchFamily="2" charset="-122"/>
                    <a:ea typeface="等线" panose="02010600030101010101" pitchFamily="2" charset="-122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'23Y冲压(月)'!$C$4:$N$4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'23Y冲压(月)'!$C$6:$N$6</c:f>
              <c:numCache>
                <c:formatCode>General</c:formatCode>
                <c:ptCount val="12"/>
                <c:pt idx="0">
                  <c:v>53</c:v>
                </c:pt>
                <c:pt idx="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2-450E-ABE0-9CBEEB17188C}"/>
            </c:ext>
          </c:extLst>
        </c:ser>
        <c:ser>
          <c:idx val="2"/>
          <c:order val="2"/>
          <c:tx>
            <c:strRef>
              <c:f>'23Y冲压(月)'!$B$7</c:f>
              <c:strCache>
                <c:ptCount val="1"/>
                <c:pt idx="0">
                  <c:v>不合格批次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等线" panose="02010600030101010101" pitchFamily="2" charset="-122"/>
                    <a:ea typeface="等线" panose="02010600030101010101" pitchFamily="2" charset="-122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'23Y冲压(月)'!$C$4:$N$4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'23Y冲压(月)'!$C$7:$N$7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2-450E-ABE0-9CBEEB1718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2"/>
        <c:overlap val="100"/>
        <c:axId val="759550538"/>
        <c:axId val="278221547"/>
      </c:barChart>
      <c:barChart>
        <c:barDir val="col"/>
        <c:grouping val="clustered"/>
        <c:varyColors val="0"/>
        <c:ser>
          <c:idx val="0"/>
          <c:order val="0"/>
          <c:tx>
            <c:strRef>
              <c:f>'23Y冲压(月)'!$B$5</c:f>
              <c:strCache>
                <c:ptCount val="1"/>
                <c:pt idx="0">
                  <c:v>进货批次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等线" panose="02010600030101010101" pitchFamily="2" charset="-122"/>
                    <a:ea typeface="等线" panose="02010600030101010101" pitchFamily="2" charset="-122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'23Y冲压(月)'!$C$4:$N$4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'23Y冲压(月)'!$C$5:$N$5</c:f>
              <c:numCache>
                <c:formatCode>General</c:formatCode>
                <c:ptCount val="12"/>
                <c:pt idx="0">
                  <c:v>53</c:v>
                </c:pt>
                <c:pt idx="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2-450E-ABE0-9CBEEB1718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"/>
        <c:axId val="742414306"/>
        <c:axId val="539219843"/>
      </c:barChart>
      <c:catAx>
        <c:axId val="75955053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rgbClr val="6A84B7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等线" panose="02010600030101010101" pitchFamily="2" charset="-122"/>
                <a:ea typeface="等线" panose="02010600030101010101" pitchFamily="2" charset="-122"/>
                <a:cs typeface="+mn-cs"/>
              </a:defRPr>
            </a:pPr>
            <a:endParaRPr lang="zh-CN"/>
          </a:p>
        </c:txPr>
        <c:crossAx val="278221547"/>
        <c:crosses val="autoZero"/>
        <c:auto val="1"/>
        <c:lblAlgn val="ctr"/>
        <c:lblOffset val="100"/>
        <c:noMultiLvlLbl val="0"/>
      </c:catAx>
      <c:valAx>
        <c:axId val="278221547"/>
        <c:scaling>
          <c:orientation val="minMax"/>
          <c:max val="15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等线" panose="02010600030101010101" pitchFamily="2" charset="-122"/>
                <a:ea typeface="等线" panose="02010600030101010101" pitchFamily="2" charset="-122"/>
                <a:cs typeface="+mn-cs"/>
              </a:defRPr>
            </a:pPr>
            <a:endParaRPr lang="zh-CN"/>
          </a:p>
        </c:txPr>
        <c:crossAx val="759550538"/>
        <c:crosses val="autoZero"/>
        <c:crossBetween val="between"/>
      </c:valAx>
      <c:catAx>
        <c:axId val="74241430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9219843"/>
        <c:crosses val="autoZero"/>
        <c:auto val="1"/>
        <c:lblAlgn val="ctr"/>
        <c:lblOffset val="100"/>
        <c:noMultiLvlLbl val="0"/>
      </c:catAx>
      <c:valAx>
        <c:axId val="539219843"/>
        <c:scaling>
          <c:orientation val="minMax"/>
          <c:max val="15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等线" panose="02010600030101010101" pitchFamily="2" charset="-122"/>
                <a:ea typeface="等线" panose="02010600030101010101" pitchFamily="2" charset="-122"/>
                <a:cs typeface="+mn-cs"/>
              </a:defRPr>
            </a:pPr>
            <a:endParaRPr lang="zh-CN"/>
          </a:p>
        </c:txPr>
        <c:crossAx val="74241430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6A84B7"/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>
                <a:latin typeface="等线" panose="02010600030101010101" pitchFamily="2" charset="-122"/>
                <a:ea typeface="等线" panose="02010600030101010101" pitchFamily="2" charset="-122"/>
              </a:rPr>
              <a:t>合格率分析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1299051901515725E-2"/>
          <c:y val="0.16968396872650107"/>
          <c:w val="0.90054901960784295"/>
          <c:h val="0.710997679814385"/>
        </c:manualLayout>
      </c:layout>
      <c:lineChart>
        <c:grouping val="standard"/>
        <c:varyColors val="0"/>
        <c:ser>
          <c:idx val="0"/>
          <c:order val="0"/>
          <c:tx>
            <c:strRef>
              <c:f>'23Y冲压(月)'!$B$8</c:f>
              <c:strCache>
                <c:ptCount val="1"/>
                <c:pt idx="0">
                  <c:v>目标</c:v>
                </c:pt>
              </c:strCache>
            </c:strRef>
          </c:tx>
          <c:spPr>
            <a:ln w="25400" cap="rnd">
              <a:solidFill>
                <a:srgbClr val="8CC288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83-40E8-AC53-E824F189DAD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83-40E8-AC53-E824F189D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'23Y冲压(月)'!$C$4:$N$4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'23Y冲压(月)'!$C$8:$N$8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4-4A05-A9F8-015B937BD904}"/>
            </c:ext>
          </c:extLst>
        </c:ser>
        <c:ser>
          <c:idx val="1"/>
          <c:order val="1"/>
          <c:tx>
            <c:strRef>
              <c:f>'23Y冲压(月)'!$B$9</c:f>
              <c:strCache>
                <c:ptCount val="1"/>
                <c:pt idx="0">
                  <c:v>批次合格率</c:v>
                </c:pt>
              </c:strCache>
            </c:strRef>
          </c:tx>
          <c:spPr>
            <a:ln w="25400" cap="rnd">
              <a:solidFill>
                <a:srgbClr val="C78B8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6806722689075601E-3"/>
                  <c:y val="2.4361948955916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14-4A05-A9F8-015B937BD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等线" panose="02010600030101010101" pitchFamily="2" charset="-122"/>
                    <a:ea typeface="等线" panose="02010600030101010101" pitchFamily="2" charset="-122"/>
                    <a:cs typeface="+mn-cs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'23Y冲压(月)'!$C$4:$N$4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'23Y冲压(月)'!$C$9:$N$9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14-4A05-A9F8-015B937BD9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0943359"/>
        <c:axId val="209638485"/>
      </c:lineChart>
      <c:catAx>
        <c:axId val="80094335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等线" panose="02010600030101010101" pitchFamily="2" charset="-122"/>
                <a:ea typeface="等线" panose="02010600030101010101" pitchFamily="2" charset="-122"/>
                <a:cs typeface="+mn-cs"/>
              </a:defRPr>
            </a:pPr>
            <a:endParaRPr lang="zh-CN"/>
          </a:p>
        </c:txPr>
        <c:crossAx val="209638485"/>
        <c:crosses val="autoZero"/>
        <c:auto val="1"/>
        <c:lblAlgn val="ctr"/>
        <c:lblOffset val="100"/>
        <c:noMultiLvlLbl val="0"/>
      </c:catAx>
      <c:valAx>
        <c:axId val="209638485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等线" panose="02010600030101010101" pitchFamily="2" charset="-122"/>
                <a:ea typeface="等线" panose="02010600030101010101" pitchFamily="2" charset="-122"/>
                <a:cs typeface="+mn-cs"/>
              </a:defRPr>
            </a:pPr>
            <a:endParaRPr lang="zh-CN"/>
          </a:p>
        </c:txPr>
        <c:crossAx val="800943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2">
          <a:lumMod val="40000"/>
          <a:lumOff val="60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102088</xdr:colOff>
      <xdr:row>31</xdr:row>
      <xdr:rowOff>38099</xdr:rowOff>
    </xdr:from>
    <xdr:to>
      <xdr:col>14</xdr:col>
      <xdr:colOff>1037981</xdr:colOff>
      <xdr:row>59</xdr:row>
      <xdr:rowOff>126999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10</xdr:row>
      <xdr:rowOff>31750</xdr:rowOff>
    </xdr:from>
    <xdr:to>
      <xdr:col>15</xdr:col>
      <xdr:colOff>12700</xdr:colOff>
      <xdr:row>26</xdr:row>
      <xdr:rowOff>31750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117475</xdr:colOff>
      <xdr:row>10</xdr:row>
      <xdr:rowOff>34437</xdr:rowOff>
    </xdr:from>
    <xdr:to>
      <xdr:col>7</xdr:col>
      <xdr:colOff>907851</xdr:colOff>
      <xdr:row>26</xdr:row>
      <xdr:rowOff>158897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12065</xdr:colOff>
      <xdr:row>10</xdr:row>
      <xdr:rowOff>36232</xdr:rowOff>
    </xdr:from>
    <xdr:to>
      <xdr:col>15</xdr:col>
      <xdr:colOff>12065</xdr:colOff>
      <xdr:row>26</xdr:row>
      <xdr:rowOff>160692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O79"/>
  <sheetViews>
    <sheetView tabSelected="1" zoomScale="68" zoomScaleNormal="68" workbookViewId="0">
      <selection activeCell="T11" sqref="T11"/>
    </sheetView>
  </sheetViews>
  <sheetFormatPr defaultColWidth="9" defaultRowHeight="16.5"/>
  <cols>
    <col min="1" max="1" width="1.625" style="2" customWidth="1"/>
    <col min="2" max="2" width="16.125" style="2" customWidth="1"/>
    <col min="3" max="15" width="13.75" style="2" customWidth="1"/>
    <col min="16" max="16384" width="9" style="2"/>
  </cols>
  <sheetData>
    <row r="1" spans="2:15" ht="9.9499999999999993" customHeight="1" thickBot="1"/>
    <row r="2" spans="2:15" ht="43.5" customHeight="1" thickBot="1">
      <c r="B2" s="125" t="s">
        <v>34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</row>
    <row r="3" spans="2:15" ht="3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ht="39.950000000000003" customHeight="1">
      <c r="B4" s="10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11</v>
      </c>
      <c r="N4" s="11" t="s">
        <v>12</v>
      </c>
      <c r="O4" s="10" t="s">
        <v>13</v>
      </c>
    </row>
    <row r="5" spans="2:15" ht="30" customHeight="1">
      <c r="B5" s="12" t="s">
        <v>14</v>
      </c>
      <c r="C5" s="5">
        <v>53</v>
      </c>
      <c r="D5" s="5">
        <v>112</v>
      </c>
      <c r="E5" s="5"/>
      <c r="F5" s="5"/>
      <c r="G5" s="5"/>
      <c r="H5" s="5"/>
      <c r="I5" s="8"/>
      <c r="J5" s="8"/>
      <c r="K5" s="8"/>
      <c r="L5" s="8"/>
      <c r="M5" s="8"/>
      <c r="N5" s="9"/>
      <c r="O5" s="19">
        <f>SUM(C5:N5)</f>
        <v>165</v>
      </c>
    </row>
    <row r="6" spans="2:15" ht="30" customHeight="1">
      <c r="B6" s="13" t="s">
        <v>15</v>
      </c>
      <c r="C6" s="6">
        <v>53</v>
      </c>
      <c r="D6" s="6">
        <v>112</v>
      </c>
      <c r="E6" s="6"/>
      <c r="F6" s="6"/>
      <c r="G6" s="6"/>
      <c r="H6" s="6"/>
      <c r="I6" s="6"/>
      <c r="J6" s="6"/>
      <c r="K6" s="6"/>
      <c r="L6" s="6"/>
      <c r="M6" s="6"/>
      <c r="N6" s="6"/>
      <c r="O6" s="6">
        <f>SUM(C6:N6)</f>
        <v>165</v>
      </c>
    </row>
    <row r="7" spans="2:15" ht="30" customHeight="1">
      <c r="B7" s="15" t="s">
        <v>16</v>
      </c>
      <c r="C7" s="16">
        <f>C5-C6</f>
        <v>0</v>
      </c>
      <c r="D7" s="16">
        <f>D5-D6</f>
        <v>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>
        <f>SUM(C7:N7)</f>
        <v>0</v>
      </c>
    </row>
    <row r="8" spans="2:15" ht="30" customHeight="1">
      <c r="B8" s="14" t="s">
        <v>17</v>
      </c>
      <c r="C8" s="7">
        <v>1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/>
      <c r="J8" s="7"/>
      <c r="K8" s="7"/>
      <c r="L8" s="7"/>
      <c r="M8" s="7"/>
      <c r="N8" s="7"/>
      <c r="O8" s="7">
        <v>1</v>
      </c>
    </row>
    <row r="9" spans="2:15" ht="30" customHeight="1">
      <c r="B9" s="17" t="s">
        <v>18</v>
      </c>
      <c r="C9" s="18">
        <f>C6/C5</f>
        <v>1</v>
      </c>
      <c r="D9" s="18">
        <f t="shared" ref="D9:O9" si="0">D6/D5</f>
        <v>1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>
        <f t="shared" si="0"/>
        <v>1</v>
      </c>
    </row>
    <row r="10" spans="2:15" ht="19.5" customHeight="1">
      <c r="B10" s="3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2:15" ht="2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s="3" customFormat="1" ht="30.75" customHeight="1" thickBot="1">
      <c r="B28" s="28" t="s">
        <v>187</v>
      </c>
      <c r="C28" s="20" t="s">
        <v>22</v>
      </c>
      <c r="D28" s="20" t="s">
        <v>23</v>
      </c>
      <c r="E28" s="20" t="s">
        <v>24</v>
      </c>
      <c r="F28" s="20" t="s">
        <v>25</v>
      </c>
      <c r="G28" s="20" t="s">
        <v>26</v>
      </c>
      <c r="H28" s="20" t="s">
        <v>28</v>
      </c>
      <c r="I28" s="20" t="s">
        <v>29</v>
      </c>
      <c r="J28" s="20" t="s">
        <v>27</v>
      </c>
      <c r="K28" s="20" t="s">
        <v>30</v>
      </c>
      <c r="L28" s="20" t="s">
        <v>31</v>
      </c>
      <c r="M28" s="20" t="s">
        <v>32</v>
      </c>
      <c r="N28" s="20" t="s">
        <v>33</v>
      </c>
      <c r="O28" s="20" t="s">
        <v>13</v>
      </c>
    </row>
    <row r="29" spans="2:15" s="3" customFormat="1" ht="28.5" customHeight="1">
      <c r="B29" s="21" t="s">
        <v>19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f>SUM(C29:N29)</f>
        <v>0</v>
      </c>
    </row>
    <row r="30" spans="2:15" s="3" customFormat="1" ht="28.5" customHeight="1">
      <c r="B30" s="22" t="s">
        <v>20</v>
      </c>
      <c r="C30" s="25" t="e">
        <f>C29/O29</f>
        <v>#DIV/0!</v>
      </c>
      <c r="D30" s="25" t="e">
        <f>D29/O29</f>
        <v>#DIV/0!</v>
      </c>
      <c r="E30" s="25" t="e">
        <f>E29/O29</f>
        <v>#DIV/0!</v>
      </c>
      <c r="F30" s="25" t="e">
        <f>F29/O29</f>
        <v>#DIV/0!</v>
      </c>
      <c r="G30" s="25" t="e">
        <f>G29/O29</f>
        <v>#DIV/0!</v>
      </c>
      <c r="H30" s="25" t="e">
        <f>H29/O29</f>
        <v>#DIV/0!</v>
      </c>
      <c r="I30" s="25" t="e">
        <f>I29/O29</f>
        <v>#DIV/0!</v>
      </c>
      <c r="J30" s="25" t="e">
        <f>J29/O29</f>
        <v>#DIV/0!</v>
      </c>
      <c r="K30" s="25" t="e">
        <f>K29/O29</f>
        <v>#DIV/0!</v>
      </c>
      <c r="L30" s="25" t="e">
        <f>L29/O29</f>
        <v>#DIV/0!</v>
      </c>
      <c r="M30" s="25" t="e">
        <f>M29/O29</f>
        <v>#DIV/0!</v>
      </c>
      <c r="N30" s="25" t="e">
        <f>N29/O29</f>
        <v>#DIV/0!</v>
      </c>
      <c r="O30" s="128"/>
    </row>
    <row r="31" spans="2:15" s="3" customFormat="1" ht="28.5" customHeight="1">
      <c r="B31" s="23" t="s">
        <v>21</v>
      </c>
      <c r="C31" s="26" t="e">
        <f>C30</f>
        <v>#DIV/0!</v>
      </c>
      <c r="D31" s="26" t="e">
        <f t="shared" ref="D31:N31" si="1">C31+D30</f>
        <v>#DIV/0!</v>
      </c>
      <c r="E31" s="26" t="e">
        <f t="shared" si="1"/>
        <v>#DIV/0!</v>
      </c>
      <c r="F31" s="26" t="e">
        <f t="shared" si="1"/>
        <v>#DIV/0!</v>
      </c>
      <c r="G31" s="26" t="e">
        <f t="shared" si="1"/>
        <v>#DIV/0!</v>
      </c>
      <c r="H31" s="26" t="e">
        <f t="shared" si="1"/>
        <v>#DIV/0!</v>
      </c>
      <c r="I31" s="26" t="e">
        <f t="shared" si="1"/>
        <v>#DIV/0!</v>
      </c>
      <c r="J31" s="26" t="e">
        <f t="shared" si="1"/>
        <v>#DIV/0!</v>
      </c>
      <c r="K31" s="27" t="e">
        <f t="shared" si="1"/>
        <v>#DIV/0!</v>
      </c>
      <c r="L31" s="27" t="e">
        <f t="shared" si="1"/>
        <v>#DIV/0!</v>
      </c>
      <c r="M31" s="27" t="e">
        <f t="shared" si="1"/>
        <v>#DIV/0!</v>
      </c>
      <c r="N31" s="27" t="e">
        <f t="shared" si="1"/>
        <v>#DIV/0!</v>
      </c>
      <c r="O31" s="128"/>
    </row>
    <row r="62" spans="2:15">
      <c r="B62" s="129" t="s">
        <v>175</v>
      </c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</row>
    <row r="63" spans="2:15"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</row>
    <row r="64" spans="2:15" ht="21">
      <c r="B64" s="30" t="s">
        <v>167</v>
      </c>
      <c r="C64" s="31" t="s">
        <v>168</v>
      </c>
      <c r="D64" s="31" t="s">
        <v>169</v>
      </c>
      <c r="E64" s="31" t="s">
        <v>3</v>
      </c>
      <c r="F64" s="31" t="s">
        <v>4</v>
      </c>
      <c r="G64" s="31" t="s">
        <v>5</v>
      </c>
      <c r="H64" s="31" t="s">
        <v>6</v>
      </c>
      <c r="I64" s="31" t="s">
        <v>7</v>
      </c>
      <c r="J64" s="31" t="s">
        <v>8</v>
      </c>
      <c r="K64" s="31" t="s">
        <v>9</v>
      </c>
      <c r="L64" s="31" t="s">
        <v>10</v>
      </c>
      <c r="M64" s="31" t="s">
        <v>11</v>
      </c>
      <c r="N64" s="31" t="s">
        <v>12</v>
      </c>
      <c r="O64" s="31" t="s">
        <v>170</v>
      </c>
    </row>
    <row r="65" spans="2:15" ht="18">
      <c r="B65" s="32" t="s">
        <v>176</v>
      </c>
      <c r="C65" s="33">
        <v>0</v>
      </c>
      <c r="D65" s="33"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>
        <f>SUM(C65:N65)</f>
        <v>0</v>
      </c>
    </row>
    <row r="66" spans="2:15" ht="18">
      <c r="B66" s="32" t="s">
        <v>177</v>
      </c>
      <c r="C66" s="33">
        <v>0</v>
      </c>
      <c r="D66" s="33"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>
        <f>SUM(C66:N66)</f>
        <v>0</v>
      </c>
    </row>
    <row r="67" spans="2:15" ht="18">
      <c r="B67" s="32" t="s">
        <v>178</v>
      </c>
      <c r="C67" s="33">
        <v>0</v>
      </c>
      <c r="D67" s="33"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>
        <f t="shared" ref="O67:O78" si="2">SUM(C67:N67)</f>
        <v>0</v>
      </c>
    </row>
    <row r="68" spans="2:15" ht="18">
      <c r="B68" s="34" t="s">
        <v>179</v>
      </c>
      <c r="C68" s="33">
        <v>0</v>
      </c>
      <c r="D68" s="33">
        <v>0</v>
      </c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>
        <f t="shared" si="2"/>
        <v>0</v>
      </c>
    </row>
    <row r="69" spans="2:15" ht="18">
      <c r="B69" s="34" t="s">
        <v>180</v>
      </c>
      <c r="C69" s="33">
        <v>0</v>
      </c>
      <c r="D69" s="33">
        <v>0</v>
      </c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>
        <f t="shared" si="2"/>
        <v>0</v>
      </c>
    </row>
    <row r="70" spans="2:15" ht="18">
      <c r="B70" s="34" t="s">
        <v>181</v>
      </c>
      <c r="C70" s="33">
        <v>0</v>
      </c>
      <c r="D70" s="33">
        <v>0</v>
      </c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>
        <f t="shared" si="2"/>
        <v>0</v>
      </c>
    </row>
    <row r="71" spans="2:15" ht="18">
      <c r="B71" s="34" t="s">
        <v>182</v>
      </c>
      <c r="C71" s="33">
        <v>0</v>
      </c>
      <c r="D71" s="33">
        <v>0</v>
      </c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>
        <f t="shared" si="2"/>
        <v>0</v>
      </c>
    </row>
    <row r="72" spans="2:15" ht="18">
      <c r="B72" s="32" t="s">
        <v>183</v>
      </c>
      <c r="C72" s="33">
        <v>0</v>
      </c>
      <c r="D72" s="33">
        <v>0</v>
      </c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>
        <f t="shared" si="2"/>
        <v>0</v>
      </c>
    </row>
    <row r="73" spans="2:15" ht="18">
      <c r="B73" s="34" t="s">
        <v>184</v>
      </c>
      <c r="C73" s="33">
        <v>0</v>
      </c>
      <c r="D73" s="33">
        <v>0</v>
      </c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>
        <f t="shared" si="2"/>
        <v>0</v>
      </c>
    </row>
    <row r="74" spans="2:15" ht="18">
      <c r="B74" s="34" t="s">
        <v>185</v>
      </c>
      <c r="C74" s="33">
        <v>0</v>
      </c>
      <c r="D74" s="33">
        <v>0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2"/>
        <v>0</v>
      </c>
    </row>
    <row r="75" spans="2:15" ht="18">
      <c r="B75" s="34" t="s">
        <v>171</v>
      </c>
      <c r="C75" s="33">
        <v>0</v>
      </c>
      <c r="D75" s="33">
        <v>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>
        <f t="shared" si="2"/>
        <v>0</v>
      </c>
    </row>
    <row r="76" spans="2:15" ht="18">
      <c r="B76" s="32" t="s">
        <v>172</v>
      </c>
      <c r="C76" s="33">
        <v>0</v>
      </c>
      <c r="D76" s="33">
        <v>0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f t="shared" si="2"/>
        <v>0</v>
      </c>
    </row>
    <row r="77" spans="2:15" ht="18">
      <c r="B77" s="32" t="s">
        <v>186</v>
      </c>
      <c r="C77" s="33">
        <v>0</v>
      </c>
      <c r="D77" s="33">
        <v>0</v>
      </c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>
        <v>0</v>
      </c>
    </row>
    <row r="78" spans="2:15" ht="18">
      <c r="B78" s="35" t="s">
        <v>173</v>
      </c>
      <c r="C78" s="33">
        <v>0</v>
      </c>
      <c r="D78" s="33">
        <v>0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>
        <f t="shared" si="2"/>
        <v>0</v>
      </c>
    </row>
    <row r="79" spans="2:15" ht="18">
      <c r="B79" s="36" t="s">
        <v>174</v>
      </c>
      <c r="C79" s="37">
        <f t="shared" ref="C79:O79" si="3">SUM(C65:C78)</f>
        <v>0</v>
      </c>
      <c r="D79" s="37">
        <f t="shared" si="3"/>
        <v>0</v>
      </c>
      <c r="E79" s="37">
        <f t="shared" si="3"/>
        <v>0</v>
      </c>
      <c r="F79" s="37">
        <f t="shared" si="3"/>
        <v>0</v>
      </c>
      <c r="G79" s="37">
        <f t="shared" si="3"/>
        <v>0</v>
      </c>
      <c r="H79" s="37">
        <f t="shared" si="3"/>
        <v>0</v>
      </c>
      <c r="I79" s="37">
        <f t="shared" si="3"/>
        <v>0</v>
      </c>
      <c r="J79" s="37">
        <f t="shared" si="3"/>
        <v>0</v>
      </c>
      <c r="K79" s="37">
        <f t="shared" si="3"/>
        <v>0</v>
      </c>
      <c r="L79" s="37">
        <f t="shared" si="3"/>
        <v>0</v>
      </c>
      <c r="M79" s="37">
        <f t="shared" si="3"/>
        <v>0</v>
      </c>
      <c r="N79" s="37">
        <f t="shared" si="3"/>
        <v>0</v>
      </c>
      <c r="O79" s="37">
        <f t="shared" si="3"/>
        <v>0</v>
      </c>
    </row>
  </sheetData>
  <protectedRanges>
    <protectedRange password="ED0E" sqref="B65:B71" name="区域1_7"/>
  </protectedRanges>
  <mergeCells count="3">
    <mergeCell ref="B2:O2"/>
    <mergeCell ref="O30:O31"/>
    <mergeCell ref="B62:O63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84BB-42CB-4F4E-B920-699DEA2B53C2}">
  <dimension ref="A1:K30"/>
  <sheetViews>
    <sheetView zoomScale="75" workbookViewId="0">
      <selection activeCell="M17" sqref="M17"/>
    </sheetView>
  </sheetViews>
  <sheetFormatPr defaultRowHeight="15.75"/>
  <cols>
    <col min="1" max="1" width="3.625" style="90" customWidth="1"/>
    <col min="2" max="2" width="11.875" style="90" customWidth="1"/>
    <col min="3" max="3" width="16.375" style="90" customWidth="1"/>
    <col min="4" max="4" width="6.5" style="90" customWidth="1"/>
    <col min="5" max="5" width="19.375" style="90" customWidth="1"/>
    <col min="6" max="6" width="4.875" style="90" customWidth="1"/>
    <col min="7" max="7" width="5" style="90" customWidth="1"/>
    <col min="8" max="8" width="9.625" style="90" customWidth="1"/>
    <col min="9" max="9" width="8.875" style="90" customWidth="1"/>
    <col min="10" max="10" width="9.125" style="90" customWidth="1"/>
    <col min="11" max="11" width="7.125" style="90" customWidth="1"/>
    <col min="12" max="256" width="9" style="90"/>
    <col min="257" max="257" width="3.625" style="90" customWidth="1"/>
    <col min="258" max="258" width="11.875" style="90" customWidth="1"/>
    <col min="259" max="259" width="16.375" style="90" customWidth="1"/>
    <col min="260" max="260" width="6.5" style="90" customWidth="1"/>
    <col min="261" max="261" width="19.375" style="90" customWidth="1"/>
    <col min="262" max="262" width="4.875" style="90" customWidth="1"/>
    <col min="263" max="263" width="5" style="90" customWidth="1"/>
    <col min="264" max="264" width="9.625" style="90" customWidth="1"/>
    <col min="265" max="265" width="8.875" style="90" customWidth="1"/>
    <col min="266" max="266" width="9.125" style="90" customWidth="1"/>
    <col min="267" max="267" width="7.125" style="90" customWidth="1"/>
    <col min="268" max="512" width="9" style="90"/>
    <col min="513" max="513" width="3.625" style="90" customWidth="1"/>
    <col min="514" max="514" width="11.875" style="90" customWidth="1"/>
    <col min="515" max="515" width="16.375" style="90" customWidth="1"/>
    <col min="516" max="516" width="6.5" style="90" customWidth="1"/>
    <col min="517" max="517" width="19.375" style="90" customWidth="1"/>
    <col min="518" max="518" width="4.875" style="90" customWidth="1"/>
    <col min="519" max="519" width="5" style="90" customWidth="1"/>
    <col min="520" max="520" width="9.625" style="90" customWidth="1"/>
    <col min="521" max="521" width="8.875" style="90" customWidth="1"/>
    <col min="522" max="522" width="9.125" style="90" customWidth="1"/>
    <col min="523" max="523" width="7.125" style="90" customWidth="1"/>
    <col min="524" max="768" width="9" style="90"/>
    <col min="769" max="769" width="3.625" style="90" customWidth="1"/>
    <col min="770" max="770" width="11.875" style="90" customWidth="1"/>
    <col min="771" max="771" width="16.375" style="90" customWidth="1"/>
    <col min="772" max="772" width="6.5" style="90" customWidth="1"/>
    <col min="773" max="773" width="19.375" style="90" customWidth="1"/>
    <col min="774" max="774" width="4.875" style="90" customWidth="1"/>
    <col min="775" max="775" width="5" style="90" customWidth="1"/>
    <col min="776" max="776" width="9.625" style="90" customWidth="1"/>
    <col min="777" max="777" width="8.875" style="90" customWidth="1"/>
    <col min="778" max="778" width="9.125" style="90" customWidth="1"/>
    <col min="779" max="779" width="7.125" style="90" customWidth="1"/>
    <col min="780" max="1024" width="9" style="90"/>
    <col min="1025" max="1025" width="3.625" style="90" customWidth="1"/>
    <col min="1026" max="1026" width="11.875" style="90" customWidth="1"/>
    <col min="1027" max="1027" width="16.375" style="90" customWidth="1"/>
    <col min="1028" max="1028" width="6.5" style="90" customWidth="1"/>
    <col min="1029" max="1029" width="19.375" style="90" customWidth="1"/>
    <col min="1030" max="1030" width="4.875" style="90" customWidth="1"/>
    <col min="1031" max="1031" width="5" style="90" customWidth="1"/>
    <col min="1032" max="1032" width="9.625" style="90" customWidth="1"/>
    <col min="1033" max="1033" width="8.875" style="90" customWidth="1"/>
    <col min="1034" max="1034" width="9.125" style="90" customWidth="1"/>
    <col min="1035" max="1035" width="7.125" style="90" customWidth="1"/>
    <col min="1036" max="1280" width="9" style="90"/>
    <col min="1281" max="1281" width="3.625" style="90" customWidth="1"/>
    <col min="1282" max="1282" width="11.875" style="90" customWidth="1"/>
    <col min="1283" max="1283" width="16.375" style="90" customWidth="1"/>
    <col min="1284" max="1284" width="6.5" style="90" customWidth="1"/>
    <col min="1285" max="1285" width="19.375" style="90" customWidth="1"/>
    <col min="1286" max="1286" width="4.875" style="90" customWidth="1"/>
    <col min="1287" max="1287" width="5" style="90" customWidth="1"/>
    <col min="1288" max="1288" width="9.625" style="90" customWidth="1"/>
    <col min="1289" max="1289" width="8.875" style="90" customWidth="1"/>
    <col min="1290" max="1290" width="9.125" style="90" customWidth="1"/>
    <col min="1291" max="1291" width="7.125" style="90" customWidth="1"/>
    <col min="1292" max="1536" width="9" style="90"/>
    <col min="1537" max="1537" width="3.625" style="90" customWidth="1"/>
    <col min="1538" max="1538" width="11.875" style="90" customWidth="1"/>
    <col min="1539" max="1539" width="16.375" style="90" customWidth="1"/>
    <col min="1540" max="1540" width="6.5" style="90" customWidth="1"/>
    <col min="1541" max="1541" width="19.375" style="90" customWidth="1"/>
    <col min="1542" max="1542" width="4.875" style="90" customWidth="1"/>
    <col min="1543" max="1543" width="5" style="90" customWidth="1"/>
    <col min="1544" max="1544" width="9.625" style="90" customWidth="1"/>
    <col min="1545" max="1545" width="8.875" style="90" customWidth="1"/>
    <col min="1546" max="1546" width="9.125" style="90" customWidth="1"/>
    <col min="1547" max="1547" width="7.125" style="90" customWidth="1"/>
    <col min="1548" max="1792" width="9" style="90"/>
    <col min="1793" max="1793" width="3.625" style="90" customWidth="1"/>
    <col min="1794" max="1794" width="11.875" style="90" customWidth="1"/>
    <col min="1795" max="1795" width="16.375" style="90" customWidth="1"/>
    <col min="1796" max="1796" width="6.5" style="90" customWidth="1"/>
    <col min="1797" max="1797" width="19.375" style="90" customWidth="1"/>
    <col min="1798" max="1798" width="4.875" style="90" customWidth="1"/>
    <col min="1799" max="1799" width="5" style="90" customWidth="1"/>
    <col min="1800" max="1800" width="9.625" style="90" customWidth="1"/>
    <col min="1801" max="1801" width="8.875" style="90" customWidth="1"/>
    <col min="1802" max="1802" width="9.125" style="90" customWidth="1"/>
    <col min="1803" max="1803" width="7.125" style="90" customWidth="1"/>
    <col min="1804" max="2048" width="9" style="90"/>
    <col min="2049" max="2049" width="3.625" style="90" customWidth="1"/>
    <col min="2050" max="2050" width="11.875" style="90" customWidth="1"/>
    <col min="2051" max="2051" width="16.375" style="90" customWidth="1"/>
    <col min="2052" max="2052" width="6.5" style="90" customWidth="1"/>
    <col min="2053" max="2053" width="19.375" style="90" customWidth="1"/>
    <col min="2054" max="2054" width="4.875" style="90" customWidth="1"/>
    <col min="2055" max="2055" width="5" style="90" customWidth="1"/>
    <col min="2056" max="2056" width="9.625" style="90" customWidth="1"/>
    <col min="2057" max="2057" width="8.875" style="90" customWidth="1"/>
    <col min="2058" max="2058" width="9.125" style="90" customWidth="1"/>
    <col min="2059" max="2059" width="7.125" style="90" customWidth="1"/>
    <col min="2060" max="2304" width="9" style="90"/>
    <col min="2305" max="2305" width="3.625" style="90" customWidth="1"/>
    <col min="2306" max="2306" width="11.875" style="90" customWidth="1"/>
    <col min="2307" max="2307" width="16.375" style="90" customWidth="1"/>
    <col min="2308" max="2308" width="6.5" style="90" customWidth="1"/>
    <col min="2309" max="2309" width="19.375" style="90" customWidth="1"/>
    <col min="2310" max="2310" width="4.875" style="90" customWidth="1"/>
    <col min="2311" max="2311" width="5" style="90" customWidth="1"/>
    <col min="2312" max="2312" width="9.625" style="90" customWidth="1"/>
    <col min="2313" max="2313" width="8.875" style="90" customWidth="1"/>
    <col min="2314" max="2314" width="9.125" style="90" customWidth="1"/>
    <col min="2315" max="2315" width="7.125" style="90" customWidth="1"/>
    <col min="2316" max="2560" width="9" style="90"/>
    <col min="2561" max="2561" width="3.625" style="90" customWidth="1"/>
    <col min="2562" max="2562" width="11.875" style="90" customWidth="1"/>
    <col min="2563" max="2563" width="16.375" style="90" customWidth="1"/>
    <col min="2564" max="2564" width="6.5" style="90" customWidth="1"/>
    <col min="2565" max="2565" width="19.375" style="90" customWidth="1"/>
    <col min="2566" max="2566" width="4.875" style="90" customWidth="1"/>
    <col min="2567" max="2567" width="5" style="90" customWidth="1"/>
    <col min="2568" max="2568" width="9.625" style="90" customWidth="1"/>
    <col min="2569" max="2569" width="8.875" style="90" customWidth="1"/>
    <col min="2570" max="2570" width="9.125" style="90" customWidth="1"/>
    <col min="2571" max="2571" width="7.125" style="90" customWidth="1"/>
    <col min="2572" max="2816" width="9" style="90"/>
    <col min="2817" max="2817" width="3.625" style="90" customWidth="1"/>
    <col min="2818" max="2818" width="11.875" style="90" customWidth="1"/>
    <col min="2819" max="2819" width="16.375" style="90" customWidth="1"/>
    <col min="2820" max="2820" width="6.5" style="90" customWidth="1"/>
    <col min="2821" max="2821" width="19.375" style="90" customWidth="1"/>
    <col min="2822" max="2822" width="4.875" style="90" customWidth="1"/>
    <col min="2823" max="2823" width="5" style="90" customWidth="1"/>
    <col min="2824" max="2824" width="9.625" style="90" customWidth="1"/>
    <col min="2825" max="2825" width="8.875" style="90" customWidth="1"/>
    <col min="2826" max="2826" width="9.125" style="90" customWidth="1"/>
    <col min="2827" max="2827" width="7.125" style="90" customWidth="1"/>
    <col min="2828" max="3072" width="9" style="90"/>
    <col min="3073" max="3073" width="3.625" style="90" customWidth="1"/>
    <col min="3074" max="3074" width="11.875" style="90" customWidth="1"/>
    <col min="3075" max="3075" width="16.375" style="90" customWidth="1"/>
    <col min="3076" max="3076" width="6.5" style="90" customWidth="1"/>
    <col min="3077" max="3077" width="19.375" style="90" customWidth="1"/>
    <col min="3078" max="3078" width="4.875" style="90" customWidth="1"/>
    <col min="3079" max="3079" width="5" style="90" customWidth="1"/>
    <col min="3080" max="3080" width="9.625" style="90" customWidth="1"/>
    <col min="3081" max="3081" width="8.875" style="90" customWidth="1"/>
    <col min="3082" max="3082" width="9.125" style="90" customWidth="1"/>
    <col min="3083" max="3083" width="7.125" style="90" customWidth="1"/>
    <col min="3084" max="3328" width="9" style="90"/>
    <col min="3329" max="3329" width="3.625" style="90" customWidth="1"/>
    <col min="3330" max="3330" width="11.875" style="90" customWidth="1"/>
    <col min="3331" max="3331" width="16.375" style="90" customWidth="1"/>
    <col min="3332" max="3332" width="6.5" style="90" customWidth="1"/>
    <col min="3333" max="3333" width="19.375" style="90" customWidth="1"/>
    <col min="3334" max="3334" width="4.875" style="90" customWidth="1"/>
    <col min="3335" max="3335" width="5" style="90" customWidth="1"/>
    <col min="3336" max="3336" width="9.625" style="90" customWidth="1"/>
    <col min="3337" max="3337" width="8.875" style="90" customWidth="1"/>
    <col min="3338" max="3338" width="9.125" style="90" customWidth="1"/>
    <col min="3339" max="3339" width="7.125" style="90" customWidth="1"/>
    <col min="3340" max="3584" width="9" style="90"/>
    <col min="3585" max="3585" width="3.625" style="90" customWidth="1"/>
    <col min="3586" max="3586" width="11.875" style="90" customWidth="1"/>
    <col min="3587" max="3587" width="16.375" style="90" customWidth="1"/>
    <col min="3588" max="3588" width="6.5" style="90" customWidth="1"/>
    <col min="3589" max="3589" width="19.375" style="90" customWidth="1"/>
    <col min="3590" max="3590" width="4.875" style="90" customWidth="1"/>
    <col min="3591" max="3591" width="5" style="90" customWidth="1"/>
    <col min="3592" max="3592" width="9.625" style="90" customWidth="1"/>
    <col min="3593" max="3593" width="8.875" style="90" customWidth="1"/>
    <col min="3594" max="3594" width="9.125" style="90" customWidth="1"/>
    <col min="3595" max="3595" width="7.125" style="90" customWidth="1"/>
    <col min="3596" max="3840" width="9" style="90"/>
    <col min="3841" max="3841" width="3.625" style="90" customWidth="1"/>
    <col min="3842" max="3842" width="11.875" style="90" customWidth="1"/>
    <col min="3843" max="3843" width="16.375" style="90" customWidth="1"/>
    <col min="3844" max="3844" width="6.5" style="90" customWidth="1"/>
    <col min="3845" max="3845" width="19.375" style="90" customWidth="1"/>
    <col min="3846" max="3846" width="4.875" style="90" customWidth="1"/>
    <col min="3847" max="3847" width="5" style="90" customWidth="1"/>
    <col min="3848" max="3848" width="9.625" style="90" customWidth="1"/>
    <col min="3849" max="3849" width="8.875" style="90" customWidth="1"/>
    <col min="3850" max="3850" width="9.125" style="90" customWidth="1"/>
    <col min="3851" max="3851" width="7.125" style="90" customWidth="1"/>
    <col min="3852" max="4096" width="9" style="90"/>
    <col min="4097" max="4097" width="3.625" style="90" customWidth="1"/>
    <col min="4098" max="4098" width="11.875" style="90" customWidth="1"/>
    <col min="4099" max="4099" width="16.375" style="90" customWidth="1"/>
    <col min="4100" max="4100" width="6.5" style="90" customWidth="1"/>
    <col min="4101" max="4101" width="19.375" style="90" customWidth="1"/>
    <col min="4102" max="4102" width="4.875" style="90" customWidth="1"/>
    <col min="4103" max="4103" width="5" style="90" customWidth="1"/>
    <col min="4104" max="4104" width="9.625" style="90" customWidth="1"/>
    <col min="4105" max="4105" width="8.875" style="90" customWidth="1"/>
    <col min="4106" max="4106" width="9.125" style="90" customWidth="1"/>
    <col min="4107" max="4107" width="7.125" style="90" customWidth="1"/>
    <col min="4108" max="4352" width="9" style="90"/>
    <col min="4353" max="4353" width="3.625" style="90" customWidth="1"/>
    <col min="4354" max="4354" width="11.875" style="90" customWidth="1"/>
    <col min="4355" max="4355" width="16.375" style="90" customWidth="1"/>
    <col min="4356" max="4356" width="6.5" style="90" customWidth="1"/>
    <col min="4357" max="4357" width="19.375" style="90" customWidth="1"/>
    <col min="4358" max="4358" width="4.875" style="90" customWidth="1"/>
    <col min="4359" max="4359" width="5" style="90" customWidth="1"/>
    <col min="4360" max="4360" width="9.625" style="90" customWidth="1"/>
    <col min="4361" max="4361" width="8.875" style="90" customWidth="1"/>
    <col min="4362" max="4362" width="9.125" style="90" customWidth="1"/>
    <col min="4363" max="4363" width="7.125" style="90" customWidth="1"/>
    <col min="4364" max="4608" width="9" style="90"/>
    <col min="4609" max="4609" width="3.625" style="90" customWidth="1"/>
    <col min="4610" max="4610" width="11.875" style="90" customWidth="1"/>
    <col min="4611" max="4611" width="16.375" style="90" customWidth="1"/>
    <col min="4612" max="4612" width="6.5" style="90" customWidth="1"/>
    <col min="4613" max="4613" width="19.375" style="90" customWidth="1"/>
    <col min="4614" max="4614" width="4.875" style="90" customWidth="1"/>
    <col min="4615" max="4615" width="5" style="90" customWidth="1"/>
    <col min="4616" max="4616" width="9.625" style="90" customWidth="1"/>
    <col min="4617" max="4617" width="8.875" style="90" customWidth="1"/>
    <col min="4618" max="4618" width="9.125" style="90" customWidth="1"/>
    <col min="4619" max="4619" width="7.125" style="90" customWidth="1"/>
    <col min="4620" max="4864" width="9" style="90"/>
    <col min="4865" max="4865" width="3.625" style="90" customWidth="1"/>
    <col min="4866" max="4866" width="11.875" style="90" customWidth="1"/>
    <col min="4867" max="4867" width="16.375" style="90" customWidth="1"/>
    <col min="4868" max="4868" width="6.5" style="90" customWidth="1"/>
    <col min="4869" max="4869" width="19.375" style="90" customWidth="1"/>
    <col min="4870" max="4870" width="4.875" style="90" customWidth="1"/>
    <col min="4871" max="4871" width="5" style="90" customWidth="1"/>
    <col min="4872" max="4872" width="9.625" style="90" customWidth="1"/>
    <col min="4873" max="4873" width="8.875" style="90" customWidth="1"/>
    <col min="4874" max="4874" width="9.125" style="90" customWidth="1"/>
    <col min="4875" max="4875" width="7.125" style="90" customWidth="1"/>
    <col min="4876" max="5120" width="9" style="90"/>
    <col min="5121" max="5121" width="3.625" style="90" customWidth="1"/>
    <col min="5122" max="5122" width="11.875" style="90" customWidth="1"/>
    <col min="5123" max="5123" width="16.375" style="90" customWidth="1"/>
    <col min="5124" max="5124" width="6.5" style="90" customWidth="1"/>
    <col min="5125" max="5125" width="19.375" style="90" customWidth="1"/>
    <col min="5126" max="5126" width="4.875" style="90" customWidth="1"/>
    <col min="5127" max="5127" width="5" style="90" customWidth="1"/>
    <col min="5128" max="5128" width="9.625" style="90" customWidth="1"/>
    <col min="5129" max="5129" width="8.875" style="90" customWidth="1"/>
    <col min="5130" max="5130" width="9.125" style="90" customWidth="1"/>
    <col min="5131" max="5131" width="7.125" style="90" customWidth="1"/>
    <col min="5132" max="5376" width="9" style="90"/>
    <col min="5377" max="5377" width="3.625" style="90" customWidth="1"/>
    <col min="5378" max="5378" width="11.875" style="90" customWidth="1"/>
    <col min="5379" max="5379" width="16.375" style="90" customWidth="1"/>
    <col min="5380" max="5380" width="6.5" style="90" customWidth="1"/>
    <col min="5381" max="5381" width="19.375" style="90" customWidth="1"/>
    <col min="5382" max="5382" width="4.875" style="90" customWidth="1"/>
    <col min="5383" max="5383" width="5" style="90" customWidth="1"/>
    <col min="5384" max="5384" width="9.625" style="90" customWidth="1"/>
    <col min="5385" max="5385" width="8.875" style="90" customWidth="1"/>
    <col min="5386" max="5386" width="9.125" style="90" customWidth="1"/>
    <col min="5387" max="5387" width="7.125" style="90" customWidth="1"/>
    <col min="5388" max="5632" width="9" style="90"/>
    <col min="5633" max="5633" width="3.625" style="90" customWidth="1"/>
    <col min="5634" max="5634" width="11.875" style="90" customWidth="1"/>
    <col min="5635" max="5635" width="16.375" style="90" customWidth="1"/>
    <col min="5636" max="5636" width="6.5" style="90" customWidth="1"/>
    <col min="5637" max="5637" width="19.375" style="90" customWidth="1"/>
    <col min="5638" max="5638" width="4.875" style="90" customWidth="1"/>
    <col min="5639" max="5639" width="5" style="90" customWidth="1"/>
    <col min="5640" max="5640" width="9.625" style="90" customWidth="1"/>
    <col min="5641" max="5641" width="8.875" style="90" customWidth="1"/>
    <col min="5642" max="5642" width="9.125" style="90" customWidth="1"/>
    <col min="5643" max="5643" width="7.125" style="90" customWidth="1"/>
    <col min="5644" max="5888" width="9" style="90"/>
    <col min="5889" max="5889" width="3.625" style="90" customWidth="1"/>
    <col min="5890" max="5890" width="11.875" style="90" customWidth="1"/>
    <col min="5891" max="5891" width="16.375" style="90" customWidth="1"/>
    <col min="5892" max="5892" width="6.5" style="90" customWidth="1"/>
    <col min="5893" max="5893" width="19.375" style="90" customWidth="1"/>
    <col min="5894" max="5894" width="4.875" style="90" customWidth="1"/>
    <col min="5895" max="5895" width="5" style="90" customWidth="1"/>
    <col min="5896" max="5896" width="9.625" style="90" customWidth="1"/>
    <col min="5897" max="5897" width="8.875" style="90" customWidth="1"/>
    <col min="5898" max="5898" width="9.125" style="90" customWidth="1"/>
    <col min="5899" max="5899" width="7.125" style="90" customWidth="1"/>
    <col min="5900" max="6144" width="9" style="90"/>
    <col min="6145" max="6145" width="3.625" style="90" customWidth="1"/>
    <col min="6146" max="6146" width="11.875" style="90" customWidth="1"/>
    <col min="6147" max="6147" width="16.375" style="90" customWidth="1"/>
    <col min="6148" max="6148" width="6.5" style="90" customWidth="1"/>
    <col min="6149" max="6149" width="19.375" style="90" customWidth="1"/>
    <col min="6150" max="6150" width="4.875" style="90" customWidth="1"/>
    <col min="6151" max="6151" width="5" style="90" customWidth="1"/>
    <col min="6152" max="6152" width="9.625" style="90" customWidth="1"/>
    <col min="6153" max="6153" width="8.875" style="90" customWidth="1"/>
    <col min="6154" max="6154" width="9.125" style="90" customWidth="1"/>
    <col min="6155" max="6155" width="7.125" style="90" customWidth="1"/>
    <col min="6156" max="6400" width="9" style="90"/>
    <col min="6401" max="6401" width="3.625" style="90" customWidth="1"/>
    <col min="6402" max="6402" width="11.875" style="90" customWidth="1"/>
    <col min="6403" max="6403" width="16.375" style="90" customWidth="1"/>
    <col min="6404" max="6404" width="6.5" style="90" customWidth="1"/>
    <col min="6405" max="6405" width="19.375" style="90" customWidth="1"/>
    <col min="6406" max="6406" width="4.875" style="90" customWidth="1"/>
    <col min="6407" max="6407" width="5" style="90" customWidth="1"/>
    <col min="6408" max="6408" width="9.625" style="90" customWidth="1"/>
    <col min="6409" max="6409" width="8.875" style="90" customWidth="1"/>
    <col min="6410" max="6410" width="9.125" style="90" customWidth="1"/>
    <col min="6411" max="6411" width="7.125" style="90" customWidth="1"/>
    <col min="6412" max="6656" width="9" style="90"/>
    <col min="6657" max="6657" width="3.625" style="90" customWidth="1"/>
    <col min="6658" max="6658" width="11.875" style="90" customWidth="1"/>
    <col min="6659" max="6659" width="16.375" style="90" customWidth="1"/>
    <col min="6660" max="6660" width="6.5" style="90" customWidth="1"/>
    <col min="6661" max="6661" width="19.375" style="90" customWidth="1"/>
    <col min="6662" max="6662" width="4.875" style="90" customWidth="1"/>
    <col min="6663" max="6663" width="5" style="90" customWidth="1"/>
    <col min="6664" max="6664" width="9.625" style="90" customWidth="1"/>
    <col min="6665" max="6665" width="8.875" style="90" customWidth="1"/>
    <col min="6666" max="6666" width="9.125" style="90" customWidth="1"/>
    <col min="6667" max="6667" width="7.125" style="90" customWidth="1"/>
    <col min="6668" max="6912" width="9" style="90"/>
    <col min="6913" max="6913" width="3.625" style="90" customWidth="1"/>
    <col min="6914" max="6914" width="11.875" style="90" customWidth="1"/>
    <col min="6915" max="6915" width="16.375" style="90" customWidth="1"/>
    <col min="6916" max="6916" width="6.5" style="90" customWidth="1"/>
    <col min="6917" max="6917" width="19.375" style="90" customWidth="1"/>
    <col min="6918" max="6918" width="4.875" style="90" customWidth="1"/>
    <col min="6919" max="6919" width="5" style="90" customWidth="1"/>
    <col min="6920" max="6920" width="9.625" style="90" customWidth="1"/>
    <col min="6921" max="6921" width="8.875" style="90" customWidth="1"/>
    <col min="6922" max="6922" width="9.125" style="90" customWidth="1"/>
    <col min="6923" max="6923" width="7.125" style="90" customWidth="1"/>
    <col min="6924" max="7168" width="9" style="90"/>
    <col min="7169" max="7169" width="3.625" style="90" customWidth="1"/>
    <col min="7170" max="7170" width="11.875" style="90" customWidth="1"/>
    <col min="7171" max="7171" width="16.375" style="90" customWidth="1"/>
    <col min="7172" max="7172" width="6.5" style="90" customWidth="1"/>
    <col min="7173" max="7173" width="19.375" style="90" customWidth="1"/>
    <col min="7174" max="7174" width="4.875" style="90" customWidth="1"/>
    <col min="7175" max="7175" width="5" style="90" customWidth="1"/>
    <col min="7176" max="7176" width="9.625" style="90" customWidth="1"/>
    <col min="7177" max="7177" width="8.875" style="90" customWidth="1"/>
    <col min="7178" max="7178" width="9.125" style="90" customWidth="1"/>
    <col min="7179" max="7179" width="7.125" style="90" customWidth="1"/>
    <col min="7180" max="7424" width="9" style="90"/>
    <col min="7425" max="7425" width="3.625" style="90" customWidth="1"/>
    <col min="7426" max="7426" width="11.875" style="90" customWidth="1"/>
    <col min="7427" max="7427" width="16.375" style="90" customWidth="1"/>
    <col min="7428" max="7428" width="6.5" style="90" customWidth="1"/>
    <col min="7429" max="7429" width="19.375" style="90" customWidth="1"/>
    <col min="7430" max="7430" width="4.875" style="90" customWidth="1"/>
    <col min="7431" max="7431" width="5" style="90" customWidth="1"/>
    <col min="7432" max="7432" width="9.625" style="90" customWidth="1"/>
    <col min="7433" max="7433" width="8.875" style="90" customWidth="1"/>
    <col min="7434" max="7434" width="9.125" style="90" customWidth="1"/>
    <col min="7435" max="7435" width="7.125" style="90" customWidth="1"/>
    <col min="7436" max="7680" width="9" style="90"/>
    <col min="7681" max="7681" width="3.625" style="90" customWidth="1"/>
    <col min="7682" max="7682" width="11.875" style="90" customWidth="1"/>
    <col min="7683" max="7683" width="16.375" style="90" customWidth="1"/>
    <col min="7684" max="7684" width="6.5" style="90" customWidth="1"/>
    <col min="7685" max="7685" width="19.375" style="90" customWidth="1"/>
    <col min="7686" max="7686" width="4.875" style="90" customWidth="1"/>
    <col min="7687" max="7687" width="5" style="90" customWidth="1"/>
    <col min="7688" max="7688" width="9.625" style="90" customWidth="1"/>
    <col min="7689" max="7689" width="8.875" style="90" customWidth="1"/>
    <col min="7690" max="7690" width="9.125" style="90" customWidth="1"/>
    <col min="7691" max="7691" width="7.125" style="90" customWidth="1"/>
    <col min="7692" max="7936" width="9" style="90"/>
    <col min="7937" max="7937" width="3.625" style="90" customWidth="1"/>
    <col min="7938" max="7938" width="11.875" style="90" customWidth="1"/>
    <col min="7939" max="7939" width="16.375" style="90" customWidth="1"/>
    <col min="7940" max="7940" width="6.5" style="90" customWidth="1"/>
    <col min="7941" max="7941" width="19.375" style="90" customWidth="1"/>
    <col min="7942" max="7942" width="4.875" style="90" customWidth="1"/>
    <col min="7943" max="7943" width="5" style="90" customWidth="1"/>
    <col min="7944" max="7944" width="9.625" style="90" customWidth="1"/>
    <col min="7945" max="7945" width="8.875" style="90" customWidth="1"/>
    <col min="7946" max="7946" width="9.125" style="90" customWidth="1"/>
    <col min="7947" max="7947" width="7.125" style="90" customWidth="1"/>
    <col min="7948" max="8192" width="9" style="90"/>
    <col min="8193" max="8193" width="3.625" style="90" customWidth="1"/>
    <col min="8194" max="8194" width="11.875" style="90" customWidth="1"/>
    <col min="8195" max="8195" width="16.375" style="90" customWidth="1"/>
    <col min="8196" max="8196" width="6.5" style="90" customWidth="1"/>
    <col min="8197" max="8197" width="19.375" style="90" customWidth="1"/>
    <col min="8198" max="8198" width="4.875" style="90" customWidth="1"/>
    <col min="8199" max="8199" width="5" style="90" customWidth="1"/>
    <col min="8200" max="8200" width="9.625" style="90" customWidth="1"/>
    <col min="8201" max="8201" width="8.875" style="90" customWidth="1"/>
    <col min="8202" max="8202" width="9.125" style="90" customWidth="1"/>
    <col min="8203" max="8203" width="7.125" style="90" customWidth="1"/>
    <col min="8204" max="8448" width="9" style="90"/>
    <col min="8449" max="8449" width="3.625" style="90" customWidth="1"/>
    <col min="8450" max="8450" width="11.875" style="90" customWidth="1"/>
    <col min="8451" max="8451" width="16.375" style="90" customWidth="1"/>
    <col min="8452" max="8452" width="6.5" style="90" customWidth="1"/>
    <col min="8453" max="8453" width="19.375" style="90" customWidth="1"/>
    <col min="8454" max="8454" width="4.875" style="90" customWidth="1"/>
    <col min="8455" max="8455" width="5" style="90" customWidth="1"/>
    <col min="8456" max="8456" width="9.625" style="90" customWidth="1"/>
    <col min="8457" max="8457" width="8.875" style="90" customWidth="1"/>
    <col min="8458" max="8458" width="9.125" style="90" customWidth="1"/>
    <col min="8459" max="8459" width="7.125" style="90" customWidth="1"/>
    <col min="8460" max="8704" width="9" style="90"/>
    <col min="8705" max="8705" width="3.625" style="90" customWidth="1"/>
    <col min="8706" max="8706" width="11.875" style="90" customWidth="1"/>
    <col min="8707" max="8707" width="16.375" style="90" customWidth="1"/>
    <col min="8708" max="8708" width="6.5" style="90" customWidth="1"/>
    <col min="8709" max="8709" width="19.375" style="90" customWidth="1"/>
    <col min="8710" max="8710" width="4.875" style="90" customWidth="1"/>
    <col min="8711" max="8711" width="5" style="90" customWidth="1"/>
    <col min="8712" max="8712" width="9.625" style="90" customWidth="1"/>
    <col min="8713" max="8713" width="8.875" style="90" customWidth="1"/>
    <col min="8714" max="8714" width="9.125" style="90" customWidth="1"/>
    <col min="8715" max="8715" width="7.125" style="90" customWidth="1"/>
    <col min="8716" max="8960" width="9" style="90"/>
    <col min="8961" max="8961" width="3.625" style="90" customWidth="1"/>
    <col min="8962" max="8962" width="11.875" style="90" customWidth="1"/>
    <col min="8963" max="8963" width="16.375" style="90" customWidth="1"/>
    <col min="8964" max="8964" width="6.5" style="90" customWidth="1"/>
    <col min="8965" max="8965" width="19.375" style="90" customWidth="1"/>
    <col min="8966" max="8966" width="4.875" style="90" customWidth="1"/>
    <col min="8967" max="8967" width="5" style="90" customWidth="1"/>
    <col min="8968" max="8968" width="9.625" style="90" customWidth="1"/>
    <col min="8969" max="8969" width="8.875" style="90" customWidth="1"/>
    <col min="8970" max="8970" width="9.125" style="90" customWidth="1"/>
    <col min="8971" max="8971" width="7.125" style="90" customWidth="1"/>
    <col min="8972" max="9216" width="9" style="90"/>
    <col min="9217" max="9217" width="3.625" style="90" customWidth="1"/>
    <col min="9218" max="9218" width="11.875" style="90" customWidth="1"/>
    <col min="9219" max="9219" width="16.375" style="90" customWidth="1"/>
    <col min="9220" max="9220" width="6.5" style="90" customWidth="1"/>
    <col min="9221" max="9221" width="19.375" style="90" customWidth="1"/>
    <col min="9222" max="9222" width="4.875" style="90" customWidth="1"/>
    <col min="9223" max="9223" width="5" style="90" customWidth="1"/>
    <col min="9224" max="9224" width="9.625" style="90" customWidth="1"/>
    <col min="9225" max="9225" width="8.875" style="90" customWidth="1"/>
    <col min="9226" max="9226" width="9.125" style="90" customWidth="1"/>
    <col min="9227" max="9227" width="7.125" style="90" customWidth="1"/>
    <col min="9228" max="9472" width="9" style="90"/>
    <col min="9473" max="9473" width="3.625" style="90" customWidth="1"/>
    <col min="9474" max="9474" width="11.875" style="90" customWidth="1"/>
    <col min="9475" max="9475" width="16.375" style="90" customWidth="1"/>
    <col min="9476" max="9476" width="6.5" style="90" customWidth="1"/>
    <col min="9477" max="9477" width="19.375" style="90" customWidth="1"/>
    <col min="9478" max="9478" width="4.875" style="90" customWidth="1"/>
    <col min="9479" max="9479" width="5" style="90" customWidth="1"/>
    <col min="9480" max="9480" width="9.625" style="90" customWidth="1"/>
    <col min="9481" max="9481" width="8.875" style="90" customWidth="1"/>
    <col min="9482" max="9482" width="9.125" style="90" customWidth="1"/>
    <col min="9483" max="9483" width="7.125" style="90" customWidth="1"/>
    <col min="9484" max="9728" width="9" style="90"/>
    <col min="9729" max="9729" width="3.625" style="90" customWidth="1"/>
    <col min="9730" max="9730" width="11.875" style="90" customWidth="1"/>
    <col min="9731" max="9731" width="16.375" style="90" customWidth="1"/>
    <col min="9732" max="9732" width="6.5" style="90" customWidth="1"/>
    <col min="9733" max="9733" width="19.375" style="90" customWidth="1"/>
    <col min="9734" max="9734" width="4.875" style="90" customWidth="1"/>
    <col min="9735" max="9735" width="5" style="90" customWidth="1"/>
    <col min="9736" max="9736" width="9.625" style="90" customWidth="1"/>
    <col min="9737" max="9737" width="8.875" style="90" customWidth="1"/>
    <col min="9738" max="9738" width="9.125" style="90" customWidth="1"/>
    <col min="9739" max="9739" width="7.125" style="90" customWidth="1"/>
    <col min="9740" max="9984" width="9" style="90"/>
    <col min="9985" max="9985" width="3.625" style="90" customWidth="1"/>
    <col min="9986" max="9986" width="11.875" style="90" customWidth="1"/>
    <col min="9987" max="9987" width="16.375" style="90" customWidth="1"/>
    <col min="9988" max="9988" width="6.5" style="90" customWidth="1"/>
    <col min="9989" max="9989" width="19.375" style="90" customWidth="1"/>
    <col min="9990" max="9990" width="4.875" style="90" customWidth="1"/>
    <col min="9991" max="9991" width="5" style="90" customWidth="1"/>
    <col min="9992" max="9992" width="9.625" style="90" customWidth="1"/>
    <col min="9993" max="9993" width="8.875" style="90" customWidth="1"/>
    <col min="9994" max="9994" width="9.125" style="90" customWidth="1"/>
    <col min="9995" max="9995" width="7.125" style="90" customWidth="1"/>
    <col min="9996" max="10240" width="9" style="90"/>
    <col min="10241" max="10241" width="3.625" style="90" customWidth="1"/>
    <col min="10242" max="10242" width="11.875" style="90" customWidth="1"/>
    <col min="10243" max="10243" width="16.375" style="90" customWidth="1"/>
    <col min="10244" max="10244" width="6.5" style="90" customWidth="1"/>
    <col min="10245" max="10245" width="19.375" style="90" customWidth="1"/>
    <col min="10246" max="10246" width="4.875" style="90" customWidth="1"/>
    <col min="10247" max="10247" width="5" style="90" customWidth="1"/>
    <col min="10248" max="10248" width="9.625" style="90" customWidth="1"/>
    <col min="10249" max="10249" width="8.875" style="90" customWidth="1"/>
    <col min="10250" max="10250" width="9.125" style="90" customWidth="1"/>
    <col min="10251" max="10251" width="7.125" style="90" customWidth="1"/>
    <col min="10252" max="10496" width="9" style="90"/>
    <col min="10497" max="10497" width="3.625" style="90" customWidth="1"/>
    <col min="10498" max="10498" width="11.875" style="90" customWidth="1"/>
    <col min="10499" max="10499" width="16.375" style="90" customWidth="1"/>
    <col min="10500" max="10500" width="6.5" style="90" customWidth="1"/>
    <col min="10501" max="10501" width="19.375" style="90" customWidth="1"/>
    <col min="10502" max="10502" width="4.875" style="90" customWidth="1"/>
    <col min="10503" max="10503" width="5" style="90" customWidth="1"/>
    <col min="10504" max="10504" width="9.625" style="90" customWidth="1"/>
    <col min="10505" max="10505" width="8.875" style="90" customWidth="1"/>
    <col min="10506" max="10506" width="9.125" style="90" customWidth="1"/>
    <col min="10507" max="10507" width="7.125" style="90" customWidth="1"/>
    <col min="10508" max="10752" width="9" style="90"/>
    <col min="10753" max="10753" width="3.625" style="90" customWidth="1"/>
    <col min="10754" max="10754" width="11.875" style="90" customWidth="1"/>
    <col min="10755" max="10755" width="16.375" style="90" customWidth="1"/>
    <col min="10756" max="10756" width="6.5" style="90" customWidth="1"/>
    <col min="10757" max="10757" width="19.375" style="90" customWidth="1"/>
    <col min="10758" max="10758" width="4.875" style="90" customWidth="1"/>
    <col min="10759" max="10759" width="5" style="90" customWidth="1"/>
    <col min="10760" max="10760" width="9.625" style="90" customWidth="1"/>
    <col min="10761" max="10761" width="8.875" style="90" customWidth="1"/>
    <col min="10762" max="10762" width="9.125" style="90" customWidth="1"/>
    <col min="10763" max="10763" width="7.125" style="90" customWidth="1"/>
    <col min="10764" max="11008" width="9" style="90"/>
    <col min="11009" max="11009" width="3.625" style="90" customWidth="1"/>
    <col min="11010" max="11010" width="11.875" style="90" customWidth="1"/>
    <col min="11011" max="11011" width="16.375" style="90" customWidth="1"/>
    <col min="11012" max="11012" width="6.5" style="90" customWidth="1"/>
    <col min="11013" max="11013" width="19.375" style="90" customWidth="1"/>
    <col min="11014" max="11014" width="4.875" style="90" customWidth="1"/>
    <col min="11015" max="11015" width="5" style="90" customWidth="1"/>
    <col min="11016" max="11016" width="9.625" style="90" customWidth="1"/>
    <col min="11017" max="11017" width="8.875" style="90" customWidth="1"/>
    <col min="11018" max="11018" width="9.125" style="90" customWidth="1"/>
    <col min="11019" max="11019" width="7.125" style="90" customWidth="1"/>
    <col min="11020" max="11264" width="9" style="90"/>
    <col min="11265" max="11265" width="3.625" style="90" customWidth="1"/>
    <col min="11266" max="11266" width="11.875" style="90" customWidth="1"/>
    <col min="11267" max="11267" width="16.375" style="90" customWidth="1"/>
    <col min="11268" max="11268" width="6.5" style="90" customWidth="1"/>
    <col min="11269" max="11269" width="19.375" style="90" customWidth="1"/>
    <col min="11270" max="11270" width="4.875" style="90" customWidth="1"/>
    <col min="11271" max="11271" width="5" style="90" customWidth="1"/>
    <col min="11272" max="11272" width="9.625" style="90" customWidth="1"/>
    <col min="11273" max="11273" width="8.875" style="90" customWidth="1"/>
    <col min="11274" max="11274" width="9.125" style="90" customWidth="1"/>
    <col min="11275" max="11275" width="7.125" style="90" customWidth="1"/>
    <col min="11276" max="11520" width="9" style="90"/>
    <col min="11521" max="11521" width="3.625" style="90" customWidth="1"/>
    <col min="11522" max="11522" width="11.875" style="90" customWidth="1"/>
    <col min="11523" max="11523" width="16.375" style="90" customWidth="1"/>
    <col min="11524" max="11524" width="6.5" style="90" customWidth="1"/>
    <col min="11525" max="11525" width="19.375" style="90" customWidth="1"/>
    <col min="11526" max="11526" width="4.875" style="90" customWidth="1"/>
    <col min="11527" max="11527" width="5" style="90" customWidth="1"/>
    <col min="11528" max="11528" width="9.625" style="90" customWidth="1"/>
    <col min="11529" max="11529" width="8.875" style="90" customWidth="1"/>
    <col min="11530" max="11530" width="9.125" style="90" customWidth="1"/>
    <col min="11531" max="11531" width="7.125" style="90" customWidth="1"/>
    <col min="11532" max="11776" width="9" style="90"/>
    <col min="11777" max="11777" width="3.625" style="90" customWidth="1"/>
    <col min="11778" max="11778" width="11.875" style="90" customWidth="1"/>
    <col min="11779" max="11779" width="16.375" style="90" customWidth="1"/>
    <col min="11780" max="11780" width="6.5" style="90" customWidth="1"/>
    <col min="11781" max="11781" width="19.375" style="90" customWidth="1"/>
    <col min="11782" max="11782" width="4.875" style="90" customWidth="1"/>
    <col min="11783" max="11783" width="5" style="90" customWidth="1"/>
    <col min="11784" max="11784" width="9.625" style="90" customWidth="1"/>
    <col min="11785" max="11785" width="8.875" style="90" customWidth="1"/>
    <col min="11786" max="11786" width="9.125" style="90" customWidth="1"/>
    <col min="11787" max="11787" width="7.125" style="90" customWidth="1"/>
    <col min="11788" max="12032" width="9" style="90"/>
    <col min="12033" max="12033" width="3.625" style="90" customWidth="1"/>
    <col min="12034" max="12034" width="11.875" style="90" customWidth="1"/>
    <col min="12035" max="12035" width="16.375" style="90" customWidth="1"/>
    <col min="12036" max="12036" width="6.5" style="90" customWidth="1"/>
    <col min="12037" max="12037" width="19.375" style="90" customWidth="1"/>
    <col min="12038" max="12038" width="4.875" style="90" customWidth="1"/>
    <col min="12039" max="12039" width="5" style="90" customWidth="1"/>
    <col min="12040" max="12040" width="9.625" style="90" customWidth="1"/>
    <col min="12041" max="12041" width="8.875" style="90" customWidth="1"/>
    <col min="12042" max="12042" width="9.125" style="90" customWidth="1"/>
    <col min="12043" max="12043" width="7.125" style="90" customWidth="1"/>
    <col min="12044" max="12288" width="9" style="90"/>
    <col min="12289" max="12289" width="3.625" style="90" customWidth="1"/>
    <col min="12290" max="12290" width="11.875" style="90" customWidth="1"/>
    <col min="12291" max="12291" width="16.375" style="90" customWidth="1"/>
    <col min="12292" max="12292" width="6.5" style="90" customWidth="1"/>
    <col min="12293" max="12293" width="19.375" style="90" customWidth="1"/>
    <col min="12294" max="12294" width="4.875" style="90" customWidth="1"/>
    <col min="12295" max="12295" width="5" style="90" customWidth="1"/>
    <col min="12296" max="12296" width="9.625" style="90" customWidth="1"/>
    <col min="12297" max="12297" width="8.875" style="90" customWidth="1"/>
    <col min="12298" max="12298" width="9.125" style="90" customWidth="1"/>
    <col min="12299" max="12299" width="7.125" style="90" customWidth="1"/>
    <col min="12300" max="12544" width="9" style="90"/>
    <col min="12545" max="12545" width="3.625" style="90" customWidth="1"/>
    <col min="12546" max="12546" width="11.875" style="90" customWidth="1"/>
    <col min="12547" max="12547" width="16.375" style="90" customWidth="1"/>
    <col min="12548" max="12548" width="6.5" style="90" customWidth="1"/>
    <col min="12549" max="12549" width="19.375" style="90" customWidth="1"/>
    <col min="12550" max="12550" width="4.875" style="90" customWidth="1"/>
    <col min="12551" max="12551" width="5" style="90" customWidth="1"/>
    <col min="12552" max="12552" width="9.625" style="90" customWidth="1"/>
    <col min="12553" max="12553" width="8.875" style="90" customWidth="1"/>
    <col min="12554" max="12554" width="9.125" style="90" customWidth="1"/>
    <col min="12555" max="12555" width="7.125" style="90" customWidth="1"/>
    <col min="12556" max="12800" width="9" style="90"/>
    <col min="12801" max="12801" width="3.625" style="90" customWidth="1"/>
    <col min="12802" max="12802" width="11.875" style="90" customWidth="1"/>
    <col min="12803" max="12803" width="16.375" style="90" customWidth="1"/>
    <col min="12804" max="12804" width="6.5" style="90" customWidth="1"/>
    <col min="12805" max="12805" width="19.375" style="90" customWidth="1"/>
    <col min="12806" max="12806" width="4.875" style="90" customWidth="1"/>
    <col min="12807" max="12807" width="5" style="90" customWidth="1"/>
    <col min="12808" max="12808" width="9.625" style="90" customWidth="1"/>
    <col min="12809" max="12809" width="8.875" style="90" customWidth="1"/>
    <col min="12810" max="12810" width="9.125" style="90" customWidth="1"/>
    <col min="12811" max="12811" width="7.125" style="90" customWidth="1"/>
    <col min="12812" max="13056" width="9" style="90"/>
    <col min="13057" max="13057" width="3.625" style="90" customWidth="1"/>
    <col min="13058" max="13058" width="11.875" style="90" customWidth="1"/>
    <col min="13059" max="13059" width="16.375" style="90" customWidth="1"/>
    <col min="13060" max="13060" width="6.5" style="90" customWidth="1"/>
    <col min="13061" max="13061" width="19.375" style="90" customWidth="1"/>
    <col min="13062" max="13062" width="4.875" style="90" customWidth="1"/>
    <col min="13063" max="13063" width="5" style="90" customWidth="1"/>
    <col min="13064" max="13064" width="9.625" style="90" customWidth="1"/>
    <col min="13065" max="13065" width="8.875" style="90" customWidth="1"/>
    <col min="13066" max="13066" width="9.125" style="90" customWidth="1"/>
    <col min="13067" max="13067" width="7.125" style="90" customWidth="1"/>
    <col min="13068" max="13312" width="9" style="90"/>
    <col min="13313" max="13313" width="3.625" style="90" customWidth="1"/>
    <col min="13314" max="13314" width="11.875" style="90" customWidth="1"/>
    <col min="13315" max="13315" width="16.375" style="90" customWidth="1"/>
    <col min="13316" max="13316" width="6.5" style="90" customWidth="1"/>
    <col min="13317" max="13317" width="19.375" style="90" customWidth="1"/>
    <col min="13318" max="13318" width="4.875" style="90" customWidth="1"/>
    <col min="13319" max="13319" width="5" style="90" customWidth="1"/>
    <col min="13320" max="13320" width="9.625" style="90" customWidth="1"/>
    <col min="13321" max="13321" width="8.875" style="90" customWidth="1"/>
    <col min="13322" max="13322" width="9.125" style="90" customWidth="1"/>
    <col min="13323" max="13323" width="7.125" style="90" customWidth="1"/>
    <col min="13324" max="13568" width="9" style="90"/>
    <col min="13569" max="13569" width="3.625" style="90" customWidth="1"/>
    <col min="13570" max="13570" width="11.875" style="90" customWidth="1"/>
    <col min="13571" max="13571" width="16.375" style="90" customWidth="1"/>
    <col min="13572" max="13572" width="6.5" style="90" customWidth="1"/>
    <col min="13573" max="13573" width="19.375" style="90" customWidth="1"/>
    <col min="13574" max="13574" width="4.875" style="90" customWidth="1"/>
    <col min="13575" max="13575" width="5" style="90" customWidth="1"/>
    <col min="13576" max="13576" width="9.625" style="90" customWidth="1"/>
    <col min="13577" max="13577" width="8.875" style="90" customWidth="1"/>
    <col min="13578" max="13578" width="9.125" style="90" customWidth="1"/>
    <col min="13579" max="13579" width="7.125" style="90" customWidth="1"/>
    <col min="13580" max="13824" width="9" style="90"/>
    <col min="13825" max="13825" width="3.625" style="90" customWidth="1"/>
    <col min="13826" max="13826" width="11.875" style="90" customWidth="1"/>
    <col min="13827" max="13827" width="16.375" style="90" customWidth="1"/>
    <col min="13828" max="13828" width="6.5" style="90" customWidth="1"/>
    <col min="13829" max="13829" width="19.375" style="90" customWidth="1"/>
    <col min="13830" max="13830" width="4.875" style="90" customWidth="1"/>
    <col min="13831" max="13831" width="5" style="90" customWidth="1"/>
    <col min="13832" max="13832" width="9.625" style="90" customWidth="1"/>
    <col min="13833" max="13833" width="8.875" style="90" customWidth="1"/>
    <col min="13834" max="13834" width="9.125" style="90" customWidth="1"/>
    <col min="13835" max="13835" width="7.125" style="90" customWidth="1"/>
    <col min="13836" max="14080" width="9" style="90"/>
    <col min="14081" max="14081" width="3.625" style="90" customWidth="1"/>
    <col min="14082" max="14082" width="11.875" style="90" customWidth="1"/>
    <col min="14083" max="14083" width="16.375" style="90" customWidth="1"/>
    <col min="14084" max="14084" width="6.5" style="90" customWidth="1"/>
    <col min="14085" max="14085" width="19.375" style="90" customWidth="1"/>
    <col min="14086" max="14086" width="4.875" style="90" customWidth="1"/>
    <col min="14087" max="14087" width="5" style="90" customWidth="1"/>
    <col min="14088" max="14088" width="9.625" style="90" customWidth="1"/>
    <col min="14089" max="14089" width="8.875" style="90" customWidth="1"/>
    <col min="14090" max="14090" width="9.125" style="90" customWidth="1"/>
    <col min="14091" max="14091" width="7.125" style="90" customWidth="1"/>
    <col min="14092" max="14336" width="9" style="90"/>
    <col min="14337" max="14337" width="3.625" style="90" customWidth="1"/>
    <col min="14338" max="14338" width="11.875" style="90" customWidth="1"/>
    <col min="14339" max="14339" width="16.375" style="90" customWidth="1"/>
    <col min="14340" max="14340" width="6.5" style="90" customWidth="1"/>
    <col min="14341" max="14341" width="19.375" style="90" customWidth="1"/>
    <col min="14342" max="14342" width="4.875" style="90" customWidth="1"/>
    <col min="14343" max="14343" width="5" style="90" customWidth="1"/>
    <col min="14344" max="14344" width="9.625" style="90" customWidth="1"/>
    <col min="14345" max="14345" width="8.875" style="90" customWidth="1"/>
    <col min="14346" max="14346" width="9.125" style="90" customWidth="1"/>
    <col min="14347" max="14347" width="7.125" style="90" customWidth="1"/>
    <col min="14348" max="14592" width="9" style="90"/>
    <col min="14593" max="14593" width="3.625" style="90" customWidth="1"/>
    <col min="14594" max="14594" width="11.875" style="90" customWidth="1"/>
    <col min="14595" max="14595" width="16.375" style="90" customWidth="1"/>
    <col min="14596" max="14596" width="6.5" style="90" customWidth="1"/>
    <col min="14597" max="14597" width="19.375" style="90" customWidth="1"/>
    <col min="14598" max="14598" width="4.875" style="90" customWidth="1"/>
    <col min="14599" max="14599" width="5" style="90" customWidth="1"/>
    <col min="14600" max="14600" width="9.625" style="90" customWidth="1"/>
    <col min="14601" max="14601" width="8.875" style="90" customWidth="1"/>
    <col min="14602" max="14602" width="9.125" style="90" customWidth="1"/>
    <col min="14603" max="14603" width="7.125" style="90" customWidth="1"/>
    <col min="14604" max="14848" width="9" style="90"/>
    <col min="14849" max="14849" width="3.625" style="90" customWidth="1"/>
    <col min="14850" max="14850" width="11.875" style="90" customWidth="1"/>
    <col min="14851" max="14851" width="16.375" style="90" customWidth="1"/>
    <col min="14852" max="14852" width="6.5" style="90" customWidth="1"/>
    <col min="14853" max="14853" width="19.375" style="90" customWidth="1"/>
    <col min="14854" max="14854" width="4.875" style="90" customWidth="1"/>
    <col min="14855" max="14855" width="5" style="90" customWidth="1"/>
    <col min="14856" max="14856" width="9.625" style="90" customWidth="1"/>
    <col min="14857" max="14857" width="8.875" style="90" customWidth="1"/>
    <col min="14858" max="14858" width="9.125" style="90" customWidth="1"/>
    <col min="14859" max="14859" width="7.125" style="90" customWidth="1"/>
    <col min="14860" max="15104" width="9" style="90"/>
    <col min="15105" max="15105" width="3.625" style="90" customWidth="1"/>
    <col min="15106" max="15106" width="11.875" style="90" customWidth="1"/>
    <col min="15107" max="15107" width="16.375" style="90" customWidth="1"/>
    <col min="15108" max="15108" width="6.5" style="90" customWidth="1"/>
    <col min="15109" max="15109" width="19.375" style="90" customWidth="1"/>
    <col min="15110" max="15110" width="4.875" style="90" customWidth="1"/>
    <col min="15111" max="15111" width="5" style="90" customWidth="1"/>
    <col min="15112" max="15112" width="9.625" style="90" customWidth="1"/>
    <col min="15113" max="15113" width="8.875" style="90" customWidth="1"/>
    <col min="15114" max="15114" width="9.125" style="90" customWidth="1"/>
    <col min="15115" max="15115" width="7.125" style="90" customWidth="1"/>
    <col min="15116" max="15360" width="9" style="90"/>
    <col min="15361" max="15361" width="3.625" style="90" customWidth="1"/>
    <col min="15362" max="15362" width="11.875" style="90" customWidth="1"/>
    <col min="15363" max="15363" width="16.375" style="90" customWidth="1"/>
    <col min="15364" max="15364" width="6.5" style="90" customWidth="1"/>
    <col min="15365" max="15365" width="19.375" style="90" customWidth="1"/>
    <col min="15366" max="15366" width="4.875" style="90" customWidth="1"/>
    <col min="15367" max="15367" width="5" style="90" customWidth="1"/>
    <col min="15368" max="15368" width="9.625" style="90" customWidth="1"/>
    <col min="15369" max="15369" width="8.875" style="90" customWidth="1"/>
    <col min="15370" max="15370" width="9.125" style="90" customWidth="1"/>
    <col min="15371" max="15371" width="7.125" style="90" customWidth="1"/>
    <col min="15372" max="15616" width="9" style="90"/>
    <col min="15617" max="15617" width="3.625" style="90" customWidth="1"/>
    <col min="15618" max="15618" width="11.875" style="90" customWidth="1"/>
    <col min="15619" max="15619" width="16.375" style="90" customWidth="1"/>
    <col min="15620" max="15620" width="6.5" style="90" customWidth="1"/>
    <col min="15621" max="15621" width="19.375" style="90" customWidth="1"/>
    <col min="15622" max="15622" width="4.875" style="90" customWidth="1"/>
    <col min="15623" max="15623" width="5" style="90" customWidth="1"/>
    <col min="15624" max="15624" width="9.625" style="90" customWidth="1"/>
    <col min="15625" max="15625" width="8.875" style="90" customWidth="1"/>
    <col min="15626" max="15626" width="9.125" style="90" customWidth="1"/>
    <col min="15627" max="15627" width="7.125" style="90" customWidth="1"/>
    <col min="15628" max="15872" width="9" style="90"/>
    <col min="15873" max="15873" width="3.625" style="90" customWidth="1"/>
    <col min="15874" max="15874" width="11.875" style="90" customWidth="1"/>
    <col min="15875" max="15875" width="16.375" style="90" customWidth="1"/>
    <col min="15876" max="15876" width="6.5" style="90" customWidth="1"/>
    <col min="15877" max="15877" width="19.375" style="90" customWidth="1"/>
    <col min="15878" max="15878" width="4.875" style="90" customWidth="1"/>
    <col min="15879" max="15879" width="5" style="90" customWidth="1"/>
    <col min="15880" max="15880" width="9.625" style="90" customWidth="1"/>
    <col min="15881" max="15881" width="8.875" style="90" customWidth="1"/>
    <col min="15882" max="15882" width="9.125" style="90" customWidth="1"/>
    <col min="15883" max="15883" width="7.125" style="90" customWidth="1"/>
    <col min="15884" max="16128" width="9" style="90"/>
    <col min="16129" max="16129" width="3.625" style="90" customWidth="1"/>
    <col min="16130" max="16130" width="11.875" style="90" customWidth="1"/>
    <col min="16131" max="16131" width="16.375" style="90" customWidth="1"/>
    <col min="16132" max="16132" width="6.5" style="90" customWidth="1"/>
    <col min="16133" max="16133" width="19.375" style="90" customWidth="1"/>
    <col min="16134" max="16134" width="4.875" style="90" customWidth="1"/>
    <col min="16135" max="16135" width="5" style="90" customWidth="1"/>
    <col min="16136" max="16136" width="9.625" style="90" customWidth="1"/>
    <col min="16137" max="16137" width="8.875" style="90" customWidth="1"/>
    <col min="16138" max="16138" width="9.125" style="90" customWidth="1"/>
    <col min="16139" max="16139" width="7.125" style="90" customWidth="1"/>
    <col min="16140" max="16384" width="9" style="90"/>
  </cols>
  <sheetData>
    <row r="1" spans="1:11" ht="25.5">
      <c r="A1" s="131" t="s">
        <v>206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23.25">
      <c r="A2" s="132" t="s">
        <v>188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21.75" customHeight="1">
      <c r="J3" s="91">
        <v>2023</v>
      </c>
      <c r="K3" s="90" t="s">
        <v>189</v>
      </c>
    </row>
    <row r="4" spans="1:11" ht="6" customHeight="1" thickBot="1">
      <c r="J4" s="92"/>
      <c r="K4" s="92"/>
    </row>
    <row r="5" spans="1:11" s="96" customFormat="1" ht="24.95" customHeight="1">
      <c r="A5" s="93" t="s">
        <v>190</v>
      </c>
      <c r="B5" s="133" t="s">
        <v>191</v>
      </c>
      <c r="C5" s="94" t="s">
        <v>192</v>
      </c>
      <c r="D5" s="133" t="s">
        <v>193</v>
      </c>
      <c r="E5" s="94" t="s">
        <v>194</v>
      </c>
      <c r="F5" s="135" t="s">
        <v>195</v>
      </c>
      <c r="G5" s="136"/>
      <c r="H5" s="94" t="s">
        <v>196</v>
      </c>
      <c r="I5" s="94" t="s">
        <v>197</v>
      </c>
      <c r="J5" s="95" t="s">
        <v>198</v>
      </c>
      <c r="K5" s="137" t="s">
        <v>199</v>
      </c>
    </row>
    <row r="6" spans="1:11" s="96" customFormat="1" ht="24.95" customHeight="1">
      <c r="A6" s="97" t="s">
        <v>200</v>
      </c>
      <c r="B6" s="134"/>
      <c r="C6" s="98" t="s">
        <v>201</v>
      </c>
      <c r="D6" s="134"/>
      <c r="E6" s="98" t="s">
        <v>202</v>
      </c>
      <c r="F6" s="99" t="s">
        <v>203</v>
      </c>
      <c r="G6" s="100" t="s">
        <v>204</v>
      </c>
      <c r="H6" s="98" t="s">
        <v>36</v>
      </c>
      <c r="I6" s="98" t="s">
        <v>36</v>
      </c>
      <c r="J6" s="101" t="s">
        <v>36</v>
      </c>
      <c r="K6" s="138"/>
    </row>
    <row r="7" spans="1:11" s="96" customFormat="1" ht="27.95" customHeight="1">
      <c r="A7" s="102">
        <v>1</v>
      </c>
      <c r="B7" s="103"/>
      <c r="C7" s="100"/>
      <c r="D7" s="100"/>
      <c r="E7" s="100"/>
      <c r="F7" s="100"/>
      <c r="G7" s="100"/>
      <c r="H7" s="104"/>
      <c r="I7" s="100"/>
      <c r="J7" s="100"/>
      <c r="K7" s="105"/>
    </row>
    <row r="8" spans="1:11" ht="27.95" customHeight="1">
      <c r="A8" s="106">
        <v>2</v>
      </c>
      <c r="B8" s="107"/>
      <c r="C8" s="107"/>
      <c r="D8" s="100"/>
      <c r="E8" s="100"/>
      <c r="F8" s="100"/>
      <c r="G8" s="107"/>
      <c r="H8" s="104"/>
      <c r="I8" s="107"/>
      <c r="J8" s="107"/>
      <c r="K8" s="108"/>
    </row>
    <row r="9" spans="1:11" ht="27.95" customHeight="1">
      <c r="A9" s="106">
        <v>3</v>
      </c>
      <c r="B9" s="107"/>
      <c r="C9" s="107"/>
      <c r="D9" s="107"/>
      <c r="E9" s="107"/>
      <c r="F9" s="107"/>
      <c r="G9" s="107"/>
      <c r="H9" s="107"/>
      <c r="I9" s="107"/>
      <c r="J9" s="107"/>
      <c r="K9" s="108"/>
    </row>
    <row r="10" spans="1:11" ht="27.95" customHeight="1">
      <c r="A10" s="106">
        <v>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8"/>
    </row>
    <row r="11" spans="1:11" ht="27.95" customHeight="1">
      <c r="A11" s="106">
        <v>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8"/>
    </row>
    <row r="12" spans="1:11" ht="27.95" customHeight="1">
      <c r="A12" s="106">
        <v>6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</row>
    <row r="13" spans="1:11" ht="27.95" customHeight="1">
      <c r="A13" s="106">
        <v>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</row>
    <row r="14" spans="1:11" ht="27.95" customHeight="1">
      <c r="A14" s="106">
        <v>8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8"/>
    </row>
    <row r="15" spans="1:11" ht="27.95" customHeight="1">
      <c r="A15" s="106">
        <v>9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8"/>
    </row>
    <row r="16" spans="1:11" ht="27.95" customHeight="1">
      <c r="A16" s="106">
        <v>10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8"/>
    </row>
    <row r="17" spans="1:11" ht="27.95" customHeight="1">
      <c r="A17" s="106">
        <v>11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</row>
    <row r="18" spans="1:11" ht="27.95" customHeight="1">
      <c r="A18" s="106">
        <v>12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8"/>
    </row>
    <row r="19" spans="1:11" ht="27.95" customHeight="1">
      <c r="A19" s="106">
        <v>13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8"/>
    </row>
    <row r="20" spans="1:11" ht="27.95" customHeight="1">
      <c r="A20" s="106">
        <v>14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8"/>
    </row>
    <row r="21" spans="1:11" ht="27.95" customHeight="1">
      <c r="A21" s="106">
        <v>15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</row>
    <row r="22" spans="1:11" ht="27.95" customHeight="1">
      <c r="A22" s="106">
        <v>16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8"/>
    </row>
    <row r="23" spans="1:11" ht="27.95" customHeight="1">
      <c r="A23" s="106">
        <v>17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8"/>
    </row>
    <row r="24" spans="1:11" ht="27.95" customHeight="1">
      <c r="A24" s="106">
        <v>18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8"/>
    </row>
    <row r="25" spans="1:11" ht="27.95" customHeight="1">
      <c r="A25" s="106">
        <v>19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</row>
    <row r="26" spans="1:11" ht="27.95" customHeight="1">
      <c r="A26" s="106">
        <v>20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</row>
    <row r="27" spans="1:11" ht="24.95" customHeight="1">
      <c r="A27" s="106">
        <v>21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8"/>
    </row>
    <row r="28" spans="1:11" ht="24.95" customHeight="1" thickBot="1">
      <c r="A28" s="109">
        <v>22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1"/>
    </row>
    <row r="29" spans="1:11">
      <c r="K29" s="112" t="s">
        <v>205</v>
      </c>
    </row>
    <row r="30" spans="1:11">
      <c r="A30" s="90" t="s">
        <v>207</v>
      </c>
    </row>
  </sheetData>
  <mergeCells count="6">
    <mergeCell ref="A1:K1"/>
    <mergeCell ref="A2:K2"/>
    <mergeCell ref="B5:B6"/>
    <mergeCell ref="D5:D6"/>
    <mergeCell ref="F5:G5"/>
    <mergeCell ref="K5:K6"/>
  </mergeCells>
  <phoneticPr fontId="4" type="noConversion"/>
  <printOptions horizontalCentered="1"/>
  <pageMargins left="0" right="0" top="0.59055118110236227" bottom="0.39370078740157483" header="0.51181102362204722" footer="0.51181102362204722"/>
  <pageSetup paperSize="9" orientation="portrait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D9CA-C12B-40D4-9004-2B7BA9CBC804}">
  <sheetPr filterMode="1"/>
  <dimension ref="A1:IN64341"/>
  <sheetViews>
    <sheetView workbookViewId="0">
      <pane ySplit="1" topLeftCell="A2" activePane="bottomLeft" state="frozen"/>
      <selection pane="bottomLeft" activeCell="M81" sqref="M81"/>
    </sheetView>
  </sheetViews>
  <sheetFormatPr defaultColWidth="6.25" defaultRowHeight="24" customHeight="1"/>
  <cols>
    <col min="1" max="1" width="6.5" style="52" customWidth="1"/>
    <col min="2" max="2" width="4.875" style="121" customWidth="1"/>
    <col min="3" max="3" width="3.875" style="70" customWidth="1"/>
    <col min="4" max="4" width="4" style="71" customWidth="1"/>
    <col min="5" max="5" width="8.5" style="70" customWidth="1"/>
    <col min="6" max="6" width="5.5" style="70" customWidth="1"/>
    <col min="7" max="7" width="11.5" style="70" customWidth="1"/>
    <col min="8" max="8" width="7" style="70" customWidth="1"/>
    <col min="9" max="9" width="8.25" style="70" hidden="1" customWidth="1"/>
    <col min="10" max="10" width="7.375" style="70" hidden="1" customWidth="1"/>
    <col min="11" max="11" width="7.25" style="72" customWidth="1"/>
    <col min="12" max="12" width="7.625" style="73" customWidth="1"/>
    <col min="13" max="13" width="7.375" style="73" customWidth="1"/>
    <col min="14" max="14" width="8" style="74" customWidth="1"/>
    <col min="15" max="15" width="8.25" style="74" customWidth="1"/>
    <col min="16" max="31" width="6.25" style="75" customWidth="1"/>
    <col min="32" max="32" width="5.625" style="75" hidden="1" customWidth="1"/>
    <col min="33" max="33" width="6.25" style="75" hidden="1" customWidth="1"/>
    <col min="34" max="34" width="6.625" style="75" hidden="1" customWidth="1"/>
    <col min="35" max="35" width="5" style="75" hidden="1" customWidth="1"/>
    <col min="36" max="38" width="6.25" style="75" hidden="1" customWidth="1"/>
    <col min="39" max="39" width="4.875" style="70" customWidth="1"/>
    <col min="40" max="40" width="4.75" style="70" customWidth="1"/>
    <col min="41" max="41" width="5.5" style="70" customWidth="1"/>
    <col min="42" max="246" width="6.25" style="52"/>
    <col min="247" max="252" width="6.25" style="87"/>
    <col min="253" max="253" width="6.5" style="87" customWidth="1"/>
    <col min="254" max="254" width="4.875" style="87" customWidth="1"/>
    <col min="255" max="255" width="4.75" style="87" customWidth="1"/>
    <col min="256" max="256" width="4" style="87" customWidth="1"/>
    <col min="257" max="257" width="8.5" style="87" customWidth="1"/>
    <col min="258" max="258" width="5.5" style="87" customWidth="1"/>
    <col min="259" max="259" width="13.875" style="87" customWidth="1"/>
    <col min="260" max="260" width="9.625" style="87" customWidth="1"/>
    <col min="261" max="263" width="0" style="87" hidden="1" customWidth="1"/>
    <col min="264" max="264" width="7.75" style="87" customWidth="1"/>
    <col min="265" max="265" width="8.875" style="87" customWidth="1"/>
    <col min="266" max="266" width="7.75" style="87" customWidth="1"/>
    <col min="267" max="267" width="8" style="87" customWidth="1"/>
    <col min="268" max="268" width="7.75" style="87" customWidth="1"/>
    <col min="269" max="269" width="7.875" style="87" customWidth="1"/>
    <col min="270" max="270" width="7.75" style="87" customWidth="1"/>
    <col min="271" max="271" width="7.625" style="87" customWidth="1"/>
    <col min="272" max="273" width="8" style="87" customWidth="1"/>
    <col min="274" max="274" width="7.625" style="87" customWidth="1"/>
    <col min="275" max="275" width="7.875" style="87" customWidth="1"/>
    <col min="276" max="276" width="7.25" style="87" customWidth="1"/>
    <col min="277" max="277" width="7.5" style="87" customWidth="1"/>
    <col min="278" max="279" width="7.625" style="87" customWidth="1"/>
    <col min="280" max="280" width="7.375" style="87" customWidth="1"/>
    <col min="281" max="281" width="7.875" style="87" customWidth="1"/>
    <col min="282" max="282" width="7.75" style="87" customWidth="1"/>
    <col min="283" max="283" width="7.25" style="87" customWidth="1"/>
    <col min="284" max="284" width="7.875" style="87" customWidth="1"/>
    <col min="285" max="291" width="0" style="87" hidden="1" customWidth="1"/>
    <col min="292" max="292" width="4.875" style="87" customWidth="1"/>
    <col min="293" max="293" width="4.75" style="87" customWidth="1"/>
    <col min="294" max="294" width="5.5" style="87" customWidth="1"/>
    <col min="295" max="295" width="6.75" style="87" customWidth="1"/>
    <col min="296" max="296" width="17.375" style="87" customWidth="1"/>
    <col min="297" max="297" width="12.375" style="87" customWidth="1"/>
    <col min="298" max="508" width="6.25" style="87"/>
    <col min="509" max="509" width="6.5" style="87" customWidth="1"/>
    <col min="510" max="510" width="4.875" style="87" customWidth="1"/>
    <col min="511" max="511" width="4.75" style="87" customWidth="1"/>
    <col min="512" max="512" width="4" style="87" customWidth="1"/>
    <col min="513" max="513" width="8.5" style="87" customWidth="1"/>
    <col min="514" max="514" width="5.5" style="87" customWidth="1"/>
    <col min="515" max="515" width="13.875" style="87" customWidth="1"/>
    <col min="516" max="516" width="9.625" style="87" customWidth="1"/>
    <col min="517" max="519" width="0" style="87" hidden="1" customWidth="1"/>
    <col min="520" max="520" width="7.75" style="87" customWidth="1"/>
    <col min="521" max="521" width="8.875" style="87" customWidth="1"/>
    <col min="522" max="522" width="7.75" style="87" customWidth="1"/>
    <col min="523" max="523" width="8" style="87" customWidth="1"/>
    <col min="524" max="524" width="7.75" style="87" customWidth="1"/>
    <col min="525" max="525" width="7.875" style="87" customWidth="1"/>
    <col min="526" max="526" width="7.75" style="87" customWidth="1"/>
    <col min="527" max="527" width="7.625" style="87" customWidth="1"/>
    <col min="528" max="529" width="8" style="87" customWidth="1"/>
    <col min="530" max="530" width="7.625" style="87" customWidth="1"/>
    <col min="531" max="531" width="7.875" style="87" customWidth="1"/>
    <col min="532" max="532" width="7.25" style="87" customWidth="1"/>
    <col min="533" max="533" width="7.5" style="87" customWidth="1"/>
    <col min="534" max="535" width="7.625" style="87" customWidth="1"/>
    <col min="536" max="536" width="7.375" style="87" customWidth="1"/>
    <col min="537" max="537" width="7.875" style="87" customWidth="1"/>
    <col min="538" max="538" width="7.75" style="87" customWidth="1"/>
    <col min="539" max="539" width="7.25" style="87" customWidth="1"/>
    <col min="540" max="540" width="7.875" style="87" customWidth="1"/>
    <col min="541" max="547" width="0" style="87" hidden="1" customWidth="1"/>
    <col min="548" max="548" width="4.875" style="87" customWidth="1"/>
    <col min="549" max="549" width="4.75" style="87" customWidth="1"/>
    <col min="550" max="550" width="5.5" style="87" customWidth="1"/>
    <col min="551" max="551" width="6.75" style="87" customWidth="1"/>
    <col min="552" max="552" width="17.375" style="87" customWidth="1"/>
    <col min="553" max="553" width="12.375" style="87" customWidth="1"/>
    <col min="554" max="764" width="6.25" style="87"/>
    <col min="765" max="765" width="6.5" style="87" customWidth="1"/>
    <col min="766" max="766" width="4.875" style="87" customWidth="1"/>
    <col min="767" max="767" width="4.75" style="87" customWidth="1"/>
    <col min="768" max="768" width="4" style="87" customWidth="1"/>
    <col min="769" max="769" width="8.5" style="87" customWidth="1"/>
    <col min="770" max="770" width="5.5" style="87" customWidth="1"/>
    <col min="771" max="771" width="13.875" style="87" customWidth="1"/>
    <col min="772" max="772" width="9.625" style="87" customWidth="1"/>
    <col min="773" max="775" width="0" style="87" hidden="1" customWidth="1"/>
    <col min="776" max="776" width="7.75" style="87" customWidth="1"/>
    <col min="777" max="777" width="8.875" style="87" customWidth="1"/>
    <col min="778" max="778" width="7.75" style="87" customWidth="1"/>
    <col min="779" max="779" width="8" style="87" customWidth="1"/>
    <col min="780" max="780" width="7.75" style="87" customWidth="1"/>
    <col min="781" max="781" width="7.875" style="87" customWidth="1"/>
    <col min="782" max="782" width="7.75" style="87" customWidth="1"/>
    <col min="783" max="783" width="7.625" style="87" customWidth="1"/>
    <col min="784" max="785" width="8" style="87" customWidth="1"/>
    <col min="786" max="786" width="7.625" style="87" customWidth="1"/>
    <col min="787" max="787" width="7.875" style="87" customWidth="1"/>
    <col min="788" max="788" width="7.25" style="87" customWidth="1"/>
    <col min="789" max="789" width="7.5" style="87" customWidth="1"/>
    <col min="790" max="791" width="7.625" style="87" customWidth="1"/>
    <col min="792" max="792" width="7.375" style="87" customWidth="1"/>
    <col min="793" max="793" width="7.875" style="87" customWidth="1"/>
    <col min="794" max="794" width="7.75" style="87" customWidth="1"/>
    <col min="795" max="795" width="7.25" style="87" customWidth="1"/>
    <col min="796" max="796" width="7.875" style="87" customWidth="1"/>
    <col min="797" max="803" width="0" style="87" hidden="1" customWidth="1"/>
    <col min="804" max="804" width="4.875" style="87" customWidth="1"/>
    <col min="805" max="805" width="4.75" style="87" customWidth="1"/>
    <col min="806" max="806" width="5.5" style="87" customWidth="1"/>
    <col min="807" max="807" width="6.75" style="87" customWidth="1"/>
    <col min="808" max="808" width="17.375" style="87" customWidth="1"/>
    <col min="809" max="809" width="12.375" style="87" customWidth="1"/>
    <col min="810" max="1020" width="6.25" style="87"/>
    <col min="1021" max="1021" width="6.5" style="87" customWidth="1"/>
    <col min="1022" max="1022" width="4.875" style="87" customWidth="1"/>
    <col min="1023" max="1023" width="4.75" style="87" customWidth="1"/>
    <col min="1024" max="1024" width="4" style="87" customWidth="1"/>
    <col min="1025" max="1025" width="8.5" style="87" customWidth="1"/>
    <col min="1026" max="1026" width="5.5" style="87" customWidth="1"/>
    <col min="1027" max="1027" width="13.875" style="87" customWidth="1"/>
    <col min="1028" max="1028" width="9.625" style="87" customWidth="1"/>
    <col min="1029" max="1031" width="0" style="87" hidden="1" customWidth="1"/>
    <col min="1032" max="1032" width="7.75" style="87" customWidth="1"/>
    <col min="1033" max="1033" width="8.875" style="87" customWidth="1"/>
    <col min="1034" max="1034" width="7.75" style="87" customWidth="1"/>
    <col min="1035" max="1035" width="8" style="87" customWidth="1"/>
    <col min="1036" max="1036" width="7.75" style="87" customWidth="1"/>
    <col min="1037" max="1037" width="7.875" style="87" customWidth="1"/>
    <col min="1038" max="1038" width="7.75" style="87" customWidth="1"/>
    <col min="1039" max="1039" width="7.625" style="87" customWidth="1"/>
    <col min="1040" max="1041" width="8" style="87" customWidth="1"/>
    <col min="1042" max="1042" width="7.625" style="87" customWidth="1"/>
    <col min="1043" max="1043" width="7.875" style="87" customWidth="1"/>
    <col min="1044" max="1044" width="7.25" style="87" customWidth="1"/>
    <col min="1045" max="1045" width="7.5" style="87" customWidth="1"/>
    <col min="1046" max="1047" width="7.625" style="87" customWidth="1"/>
    <col min="1048" max="1048" width="7.375" style="87" customWidth="1"/>
    <col min="1049" max="1049" width="7.875" style="87" customWidth="1"/>
    <col min="1050" max="1050" width="7.75" style="87" customWidth="1"/>
    <col min="1051" max="1051" width="7.25" style="87" customWidth="1"/>
    <col min="1052" max="1052" width="7.875" style="87" customWidth="1"/>
    <col min="1053" max="1059" width="0" style="87" hidden="1" customWidth="1"/>
    <col min="1060" max="1060" width="4.875" style="87" customWidth="1"/>
    <col min="1061" max="1061" width="4.75" style="87" customWidth="1"/>
    <col min="1062" max="1062" width="5.5" style="87" customWidth="1"/>
    <col min="1063" max="1063" width="6.75" style="87" customWidth="1"/>
    <col min="1064" max="1064" width="17.375" style="87" customWidth="1"/>
    <col min="1065" max="1065" width="12.375" style="87" customWidth="1"/>
    <col min="1066" max="1276" width="6.25" style="87"/>
    <col min="1277" max="1277" width="6.5" style="87" customWidth="1"/>
    <col min="1278" max="1278" width="4.875" style="87" customWidth="1"/>
    <col min="1279" max="1279" width="4.75" style="87" customWidth="1"/>
    <col min="1280" max="1280" width="4" style="87" customWidth="1"/>
    <col min="1281" max="1281" width="8.5" style="87" customWidth="1"/>
    <col min="1282" max="1282" width="5.5" style="87" customWidth="1"/>
    <col min="1283" max="1283" width="13.875" style="87" customWidth="1"/>
    <col min="1284" max="1284" width="9.625" style="87" customWidth="1"/>
    <col min="1285" max="1287" width="0" style="87" hidden="1" customWidth="1"/>
    <col min="1288" max="1288" width="7.75" style="87" customWidth="1"/>
    <col min="1289" max="1289" width="8.875" style="87" customWidth="1"/>
    <col min="1290" max="1290" width="7.75" style="87" customWidth="1"/>
    <col min="1291" max="1291" width="8" style="87" customWidth="1"/>
    <col min="1292" max="1292" width="7.75" style="87" customWidth="1"/>
    <col min="1293" max="1293" width="7.875" style="87" customWidth="1"/>
    <col min="1294" max="1294" width="7.75" style="87" customWidth="1"/>
    <col min="1295" max="1295" width="7.625" style="87" customWidth="1"/>
    <col min="1296" max="1297" width="8" style="87" customWidth="1"/>
    <col min="1298" max="1298" width="7.625" style="87" customWidth="1"/>
    <col min="1299" max="1299" width="7.875" style="87" customWidth="1"/>
    <col min="1300" max="1300" width="7.25" style="87" customWidth="1"/>
    <col min="1301" max="1301" width="7.5" style="87" customWidth="1"/>
    <col min="1302" max="1303" width="7.625" style="87" customWidth="1"/>
    <col min="1304" max="1304" width="7.375" style="87" customWidth="1"/>
    <col min="1305" max="1305" width="7.875" style="87" customWidth="1"/>
    <col min="1306" max="1306" width="7.75" style="87" customWidth="1"/>
    <col min="1307" max="1307" width="7.25" style="87" customWidth="1"/>
    <col min="1308" max="1308" width="7.875" style="87" customWidth="1"/>
    <col min="1309" max="1315" width="0" style="87" hidden="1" customWidth="1"/>
    <col min="1316" max="1316" width="4.875" style="87" customWidth="1"/>
    <col min="1317" max="1317" width="4.75" style="87" customWidth="1"/>
    <col min="1318" max="1318" width="5.5" style="87" customWidth="1"/>
    <col min="1319" max="1319" width="6.75" style="87" customWidth="1"/>
    <col min="1320" max="1320" width="17.375" style="87" customWidth="1"/>
    <col min="1321" max="1321" width="12.375" style="87" customWidth="1"/>
    <col min="1322" max="1532" width="6.25" style="87"/>
    <col min="1533" max="1533" width="6.5" style="87" customWidth="1"/>
    <col min="1534" max="1534" width="4.875" style="87" customWidth="1"/>
    <col min="1535" max="1535" width="4.75" style="87" customWidth="1"/>
    <col min="1536" max="1536" width="4" style="87" customWidth="1"/>
    <col min="1537" max="1537" width="8.5" style="87" customWidth="1"/>
    <col min="1538" max="1538" width="5.5" style="87" customWidth="1"/>
    <col min="1539" max="1539" width="13.875" style="87" customWidth="1"/>
    <col min="1540" max="1540" width="9.625" style="87" customWidth="1"/>
    <col min="1541" max="1543" width="0" style="87" hidden="1" customWidth="1"/>
    <col min="1544" max="1544" width="7.75" style="87" customWidth="1"/>
    <col min="1545" max="1545" width="8.875" style="87" customWidth="1"/>
    <col min="1546" max="1546" width="7.75" style="87" customWidth="1"/>
    <col min="1547" max="1547" width="8" style="87" customWidth="1"/>
    <col min="1548" max="1548" width="7.75" style="87" customWidth="1"/>
    <col min="1549" max="1549" width="7.875" style="87" customWidth="1"/>
    <col min="1550" max="1550" width="7.75" style="87" customWidth="1"/>
    <col min="1551" max="1551" width="7.625" style="87" customWidth="1"/>
    <col min="1552" max="1553" width="8" style="87" customWidth="1"/>
    <col min="1554" max="1554" width="7.625" style="87" customWidth="1"/>
    <col min="1555" max="1555" width="7.875" style="87" customWidth="1"/>
    <col min="1556" max="1556" width="7.25" style="87" customWidth="1"/>
    <col min="1557" max="1557" width="7.5" style="87" customWidth="1"/>
    <col min="1558" max="1559" width="7.625" style="87" customWidth="1"/>
    <col min="1560" max="1560" width="7.375" style="87" customWidth="1"/>
    <col min="1561" max="1561" width="7.875" style="87" customWidth="1"/>
    <col min="1562" max="1562" width="7.75" style="87" customWidth="1"/>
    <col min="1563" max="1563" width="7.25" style="87" customWidth="1"/>
    <col min="1564" max="1564" width="7.875" style="87" customWidth="1"/>
    <col min="1565" max="1571" width="0" style="87" hidden="1" customWidth="1"/>
    <col min="1572" max="1572" width="4.875" style="87" customWidth="1"/>
    <col min="1573" max="1573" width="4.75" style="87" customWidth="1"/>
    <col min="1574" max="1574" width="5.5" style="87" customWidth="1"/>
    <col min="1575" max="1575" width="6.75" style="87" customWidth="1"/>
    <col min="1576" max="1576" width="17.375" style="87" customWidth="1"/>
    <col min="1577" max="1577" width="12.375" style="87" customWidth="1"/>
    <col min="1578" max="1788" width="6.25" style="87"/>
    <col min="1789" max="1789" width="6.5" style="87" customWidth="1"/>
    <col min="1790" max="1790" width="4.875" style="87" customWidth="1"/>
    <col min="1791" max="1791" width="4.75" style="87" customWidth="1"/>
    <col min="1792" max="1792" width="4" style="87" customWidth="1"/>
    <col min="1793" max="1793" width="8.5" style="87" customWidth="1"/>
    <col min="1794" max="1794" width="5.5" style="87" customWidth="1"/>
    <col min="1795" max="1795" width="13.875" style="87" customWidth="1"/>
    <col min="1796" max="1796" width="9.625" style="87" customWidth="1"/>
    <col min="1797" max="1799" width="0" style="87" hidden="1" customWidth="1"/>
    <col min="1800" max="1800" width="7.75" style="87" customWidth="1"/>
    <col min="1801" max="1801" width="8.875" style="87" customWidth="1"/>
    <col min="1802" max="1802" width="7.75" style="87" customWidth="1"/>
    <col min="1803" max="1803" width="8" style="87" customWidth="1"/>
    <col min="1804" max="1804" width="7.75" style="87" customWidth="1"/>
    <col min="1805" max="1805" width="7.875" style="87" customWidth="1"/>
    <col min="1806" max="1806" width="7.75" style="87" customWidth="1"/>
    <col min="1807" max="1807" width="7.625" style="87" customWidth="1"/>
    <col min="1808" max="1809" width="8" style="87" customWidth="1"/>
    <col min="1810" max="1810" width="7.625" style="87" customWidth="1"/>
    <col min="1811" max="1811" width="7.875" style="87" customWidth="1"/>
    <col min="1812" max="1812" width="7.25" style="87" customWidth="1"/>
    <col min="1813" max="1813" width="7.5" style="87" customWidth="1"/>
    <col min="1814" max="1815" width="7.625" style="87" customWidth="1"/>
    <col min="1816" max="1816" width="7.375" style="87" customWidth="1"/>
    <col min="1817" max="1817" width="7.875" style="87" customWidth="1"/>
    <col min="1818" max="1818" width="7.75" style="87" customWidth="1"/>
    <col min="1819" max="1819" width="7.25" style="87" customWidth="1"/>
    <col min="1820" max="1820" width="7.875" style="87" customWidth="1"/>
    <col min="1821" max="1827" width="0" style="87" hidden="1" customWidth="1"/>
    <col min="1828" max="1828" width="4.875" style="87" customWidth="1"/>
    <col min="1829" max="1829" width="4.75" style="87" customWidth="1"/>
    <col min="1830" max="1830" width="5.5" style="87" customWidth="1"/>
    <col min="1831" max="1831" width="6.75" style="87" customWidth="1"/>
    <col min="1832" max="1832" width="17.375" style="87" customWidth="1"/>
    <col min="1833" max="1833" width="12.375" style="87" customWidth="1"/>
    <col min="1834" max="2044" width="6.25" style="87"/>
    <col min="2045" max="2045" width="6.5" style="87" customWidth="1"/>
    <col min="2046" max="2046" width="4.875" style="87" customWidth="1"/>
    <col min="2047" max="2047" width="4.75" style="87" customWidth="1"/>
    <col min="2048" max="2048" width="4" style="87" customWidth="1"/>
    <col min="2049" max="2049" width="8.5" style="87" customWidth="1"/>
    <col min="2050" max="2050" width="5.5" style="87" customWidth="1"/>
    <col min="2051" max="2051" width="13.875" style="87" customWidth="1"/>
    <col min="2052" max="2052" width="9.625" style="87" customWidth="1"/>
    <col min="2053" max="2055" width="0" style="87" hidden="1" customWidth="1"/>
    <col min="2056" max="2056" width="7.75" style="87" customWidth="1"/>
    <col min="2057" max="2057" width="8.875" style="87" customWidth="1"/>
    <col min="2058" max="2058" width="7.75" style="87" customWidth="1"/>
    <col min="2059" max="2059" width="8" style="87" customWidth="1"/>
    <col min="2060" max="2060" width="7.75" style="87" customWidth="1"/>
    <col min="2061" max="2061" width="7.875" style="87" customWidth="1"/>
    <col min="2062" max="2062" width="7.75" style="87" customWidth="1"/>
    <col min="2063" max="2063" width="7.625" style="87" customWidth="1"/>
    <col min="2064" max="2065" width="8" style="87" customWidth="1"/>
    <col min="2066" max="2066" width="7.625" style="87" customWidth="1"/>
    <col min="2067" max="2067" width="7.875" style="87" customWidth="1"/>
    <col min="2068" max="2068" width="7.25" style="87" customWidth="1"/>
    <col min="2069" max="2069" width="7.5" style="87" customWidth="1"/>
    <col min="2070" max="2071" width="7.625" style="87" customWidth="1"/>
    <col min="2072" max="2072" width="7.375" style="87" customWidth="1"/>
    <col min="2073" max="2073" width="7.875" style="87" customWidth="1"/>
    <col min="2074" max="2074" width="7.75" style="87" customWidth="1"/>
    <col min="2075" max="2075" width="7.25" style="87" customWidth="1"/>
    <col min="2076" max="2076" width="7.875" style="87" customWidth="1"/>
    <col min="2077" max="2083" width="0" style="87" hidden="1" customWidth="1"/>
    <col min="2084" max="2084" width="4.875" style="87" customWidth="1"/>
    <col min="2085" max="2085" width="4.75" style="87" customWidth="1"/>
    <col min="2086" max="2086" width="5.5" style="87" customWidth="1"/>
    <col min="2087" max="2087" width="6.75" style="87" customWidth="1"/>
    <col min="2088" max="2088" width="17.375" style="87" customWidth="1"/>
    <col min="2089" max="2089" width="12.375" style="87" customWidth="1"/>
    <col min="2090" max="2300" width="6.25" style="87"/>
    <col min="2301" max="2301" width="6.5" style="87" customWidth="1"/>
    <col min="2302" max="2302" width="4.875" style="87" customWidth="1"/>
    <col min="2303" max="2303" width="4.75" style="87" customWidth="1"/>
    <col min="2304" max="2304" width="4" style="87" customWidth="1"/>
    <col min="2305" max="2305" width="8.5" style="87" customWidth="1"/>
    <col min="2306" max="2306" width="5.5" style="87" customWidth="1"/>
    <col min="2307" max="2307" width="13.875" style="87" customWidth="1"/>
    <col min="2308" max="2308" width="9.625" style="87" customWidth="1"/>
    <col min="2309" max="2311" width="0" style="87" hidden="1" customWidth="1"/>
    <col min="2312" max="2312" width="7.75" style="87" customWidth="1"/>
    <col min="2313" max="2313" width="8.875" style="87" customWidth="1"/>
    <col min="2314" max="2314" width="7.75" style="87" customWidth="1"/>
    <col min="2315" max="2315" width="8" style="87" customWidth="1"/>
    <col min="2316" max="2316" width="7.75" style="87" customWidth="1"/>
    <col min="2317" max="2317" width="7.875" style="87" customWidth="1"/>
    <col min="2318" max="2318" width="7.75" style="87" customWidth="1"/>
    <col min="2319" max="2319" width="7.625" style="87" customWidth="1"/>
    <col min="2320" max="2321" width="8" style="87" customWidth="1"/>
    <col min="2322" max="2322" width="7.625" style="87" customWidth="1"/>
    <col min="2323" max="2323" width="7.875" style="87" customWidth="1"/>
    <col min="2324" max="2324" width="7.25" style="87" customWidth="1"/>
    <col min="2325" max="2325" width="7.5" style="87" customWidth="1"/>
    <col min="2326" max="2327" width="7.625" style="87" customWidth="1"/>
    <col min="2328" max="2328" width="7.375" style="87" customWidth="1"/>
    <col min="2329" max="2329" width="7.875" style="87" customWidth="1"/>
    <col min="2330" max="2330" width="7.75" style="87" customWidth="1"/>
    <col min="2331" max="2331" width="7.25" style="87" customWidth="1"/>
    <col min="2332" max="2332" width="7.875" style="87" customWidth="1"/>
    <col min="2333" max="2339" width="0" style="87" hidden="1" customWidth="1"/>
    <col min="2340" max="2340" width="4.875" style="87" customWidth="1"/>
    <col min="2341" max="2341" width="4.75" style="87" customWidth="1"/>
    <col min="2342" max="2342" width="5.5" style="87" customWidth="1"/>
    <col min="2343" max="2343" width="6.75" style="87" customWidth="1"/>
    <col min="2344" max="2344" width="17.375" style="87" customWidth="1"/>
    <col min="2345" max="2345" width="12.375" style="87" customWidth="1"/>
    <col min="2346" max="2556" width="6.25" style="87"/>
    <col min="2557" max="2557" width="6.5" style="87" customWidth="1"/>
    <col min="2558" max="2558" width="4.875" style="87" customWidth="1"/>
    <col min="2559" max="2559" width="4.75" style="87" customWidth="1"/>
    <col min="2560" max="2560" width="4" style="87" customWidth="1"/>
    <col min="2561" max="2561" width="8.5" style="87" customWidth="1"/>
    <col min="2562" max="2562" width="5.5" style="87" customWidth="1"/>
    <col min="2563" max="2563" width="13.875" style="87" customWidth="1"/>
    <col min="2564" max="2564" width="9.625" style="87" customWidth="1"/>
    <col min="2565" max="2567" width="0" style="87" hidden="1" customWidth="1"/>
    <col min="2568" max="2568" width="7.75" style="87" customWidth="1"/>
    <col min="2569" max="2569" width="8.875" style="87" customWidth="1"/>
    <col min="2570" max="2570" width="7.75" style="87" customWidth="1"/>
    <col min="2571" max="2571" width="8" style="87" customWidth="1"/>
    <col min="2572" max="2572" width="7.75" style="87" customWidth="1"/>
    <col min="2573" max="2573" width="7.875" style="87" customWidth="1"/>
    <col min="2574" max="2574" width="7.75" style="87" customWidth="1"/>
    <col min="2575" max="2575" width="7.625" style="87" customWidth="1"/>
    <col min="2576" max="2577" width="8" style="87" customWidth="1"/>
    <col min="2578" max="2578" width="7.625" style="87" customWidth="1"/>
    <col min="2579" max="2579" width="7.875" style="87" customWidth="1"/>
    <col min="2580" max="2580" width="7.25" style="87" customWidth="1"/>
    <col min="2581" max="2581" width="7.5" style="87" customWidth="1"/>
    <col min="2582" max="2583" width="7.625" style="87" customWidth="1"/>
    <col min="2584" max="2584" width="7.375" style="87" customWidth="1"/>
    <col min="2585" max="2585" width="7.875" style="87" customWidth="1"/>
    <col min="2586" max="2586" width="7.75" style="87" customWidth="1"/>
    <col min="2587" max="2587" width="7.25" style="87" customWidth="1"/>
    <col min="2588" max="2588" width="7.875" style="87" customWidth="1"/>
    <col min="2589" max="2595" width="0" style="87" hidden="1" customWidth="1"/>
    <col min="2596" max="2596" width="4.875" style="87" customWidth="1"/>
    <col min="2597" max="2597" width="4.75" style="87" customWidth="1"/>
    <col min="2598" max="2598" width="5.5" style="87" customWidth="1"/>
    <col min="2599" max="2599" width="6.75" style="87" customWidth="1"/>
    <col min="2600" max="2600" width="17.375" style="87" customWidth="1"/>
    <col min="2601" max="2601" width="12.375" style="87" customWidth="1"/>
    <col min="2602" max="2812" width="6.25" style="87"/>
    <col min="2813" max="2813" width="6.5" style="87" customWidth="1"/>
    <col min="2814" max="2814" width="4.875" style="87" customWidth="1"/>
    <col min="2815" max="2815" width="4.75" style="87" customWidth="1"/>
    <col min="2816" max="2816" width="4" style="87" customWidth="1"/>
    <col min="2817" max="2817" width="8.5" style="87" customWidth="1"/>
    <col min="2818" max="2818" width="5.5" style="87" customWidth="1"/>
    <col min="2819" max="2819" width="13.875" style="87" customWidth="1"/>
    <col min="2820" max="2820" width="9.625" style="87" customWidth="1"/>
    <col min="2821" max="2823" width="0" style="87" hidden="1" customWidth="1"/>
    <col min="2824" max="2824" width="7.75" style="87" customWidth="1"/>
    <col min="2825" max="2825" width="8.875" style="87" customWidth="1"/>
    <col min="2826" max="2826" width="7.75" style="87" customWidth="1"/>
    <col min="2827" max="2827" width="8" style="87" customWidth="1"/>
    <col min="2828" max="2828" width="7.75" style="87" customWidth="1"/>
    <col min="2829" max="2829" width="7.875" style="87" customWidth="1"/>
    <col min="2830" max="2830" width="7.75" style="87" customWidth="1"/>
    <col min="2831" max="2831" width="7.625" style="87" customWidth="1"/>
    <col min="2832" max="2833" width="8" style="87" customWidth="1"/>
    <col min="2834" max="2834" width="7.625" style="87" customWidth="1"/>
    <col min="2835" max="2835" width="7.875" style="87" customWidth="1"/>
    <col min="2836" max="2836" width="7.25" style="87" customWidth="1"/>
    <col min="2837" max="2837" width="7.5" style="87" customWidth="1"/>
    <col min="2838" max="2839" width="7.625" style="87" customWidth="1"/>
    <col min="2840" max="2840" width="7.375" style="87" customWidth="1"/>
    <col min="2841" max="2841" width="7.875" style="87" customWidth="1"/>
    <col min="2842" max="2842" width="7.75" style="87" customWidth="1"/>
    <col min="2843" max="2843" width="7.25" style="87" customWidth="1"/>
    <col min="2844" max="2844" width="7.875" style="87" customWidth="1"/>
    <col min="2845" max="2851" width="0" style="87" hidden="1" customWidth="1"/>
    <col min="2852" max="2852" width="4.875" style="87" customWidth="1"/>
    <col min="2853" max="2853" width="4.75" style="87" customWidth="1"/>
    <col min="2854" max="2854" width="5.5" style="87" customWidth="1"/>
    <col min="2855" max="2855" width="6.75" style="87" customWidth="1"/>
    <col min="2856" max="2856" width="17.375" style="87" customWidth="1"/>
    <col min="2857" max="2857" width="12.375" style="87" customWidth="1"/>
    <col min="2858" max="3068" width="6.25" style="87"/>
    <col min="3069" max="3069" width="6.5" style="87" customWidth="1"/>
    <col min="3070" max="3070" width="4.875" style="87" customWidth="1"/>
    <col min="3071" max="3071" width="4.75" style="87" customWidth="1"/>
    <col min="3072" max="3072" width="4" style="87" customWidth="1"/>
    <col min="3073" max="3073" width="8.5" style="87" customWidth="1"/>
    <col min="3074" max="3074" width="5.5" style="87" customWidth="1"/>
    <col min="3075" max="3075" width="13.875" style="87" customWidth="1"/>
    <col min="3076" max="3076" width="9.625" style="87" customWidth="1"/>
    <col min="3077" max="3079" width="0" style="87" hidden="1" customWidth="1"/>
    <col min="3080" max="3080" width="7.75" style="87" customWidth="1"/>
    <col min="3081" max="3081" width="8.875" style="87" customWidth="1"/>
    <col min="3082" max="3082" width="7.75" style="87" customWidth="1"/>
    <col min="3083" max="3083" width="8" style="87" customWidth="1"/>
    <col min="3084" max="3084" width="7.75" style="87" customWidth="1"/>
    <col min="3085" max="3085" width="7.875" style="87" customWidth="1"/>
    <col min="3086" max="3086" width="7.75" style="87" customWidth="1"/>
    <col min="3087" max="3087" width="7.625" style="87" customWidth="1"/>
    <col min="3088" max="3089" width="8" style="87" customWidth="1"/>
    <col min="3090" max="3090" width="7.625" style="87" customWidth="1"/>
    <col min="3091" max="3091" width="7.875" style="87" customWidth="1"/>
    <col min="3092" max="3092" width="7.25" style="87" customWidth="1"/>
    <col min="3093" max="3093" width="7.5" style="87" customWidth="1"/>
    <col min="3094" max="3095" width="7.625" style="87" customWidth="1"/>
    <col min="3096" max="3096" width="7.375" style="87" customWidth="1"/>
    <col min="3097" max="3097" width="7.875" style="87" customWidth="1"/>
    <col min="3098" max="3098" width="7.75" style="87" customWidth="1"/>
    <col min="3099" max="3099" width="7.25" style="87" customWidth="1"/>
    <col min="3100" max="3100" width="7.875" style="87" customWidth="1"/>
    <col min="3101" max="3107" width="0" style="87" hidden="1" customWidth="1"/>
    <col min="3108" max="3108" width="4.875" style="87" customWidth="1"/>
    <col min="3109" max="3109" width="4.75" style="87" customWidth="1"/>
    <col min="3110" max="3110" width="5.5" style="87" customWidth="1"/>
    <col min="3111" max="3111" width="6.75" style="87" customWidth="1"/>
    <col min="3112" max="3112" width="17.375" style="87" customWidth="1"/>
    <col min="3113" max="3113" width="12.375" style="87" customWidth="1"/>
    <col min="3114" max="3324" width="6.25" style="87"/>
    <col min="3325" max="3325" width="6.5" style="87" customWidth="1"/>
    <col min="3326" max="3326" width="4.875" style="87" customWidth="1"/>
    <col min="3327" max="3327" width="4.75" style="87" customWidth="1"/>
    <col min="3328" max="3328" width="4" style="87" customWidth="1"/>
    <col min="3329" max="3329" width="8.5" style="87" customWidth="1"/>
    <col min="3330" max="3330" width="5.5" style="87" customWidth="1"/>
    <col min="3331" max="3331" width="13.875" style="87" customWidth="1"/>
    <col min="3332" max="3332" width="9.625" style="87" customWidth="1"/>
    <col min="3333" max="3335" width="0" style="87" hidden="1" customWidth="1"/>
    <col min="3336" max="3336" width="7.75" style="87" customWidth="1"/>
    <col min="3337" max="3337" width="8.875" style="87" customWidth="1"/>
    <col min="3338" max="3338" width="7.75" style="87" customWidth="1"/>
    <col min="3339" max="3339" width="8" style="87" customWidth="1"/>
    <col min="3340" max="3340" width="7.75" style="87" customWidth="1"/>
    <col min="3341" max="3341" width="7.875" style="87" customWidth="1"/>
    <col min="3342" max="3342" width="7.75" style="87" customWidth="1"/>
    <col min="3343" max="3343" width="7.625" style="87" customWidth="1"/>
    <col min="3344" max="3345" width="8" style="87" customWidth="1"/>
    <col min="3346" max="3346" width="7.625" style="87" customWidth="1"/>
    <col min="3347" max="3347" width="7.875" style="87" customWidth="1"/>
    <col min="3348" max="3348" width="7.25" style="87" customWidth="1"/>
    <col min="3349" max="3349" width="7.5" style="87" customWidth="1"/>
    <col min="3350" max="3351" width="7.625" style="87" customWidth="1"/>
    <col min="3352" max="3352" width="7.375" style="87" customWidth="1"/>
    <col min="3353" max="3353" width="7.875" style="87" customWidth="1"/>
    <col min="3354" max="3354" width="7.75" style="87" customWidth="1"/>
    <col min="3355" max="3355" width="7.25" style="87" customWidth="1"/>
    <col min="3356" max="3356" width="7.875" style="87" customWidth="1"/>
    <col min="3357" max="3363" width="0" style="87" hidden="1" customWidth="1"/>
    <col min="3364" max="3364" width="4.875" style="87" customWidth="1"/>
    <col min="3365" max="3365" width="4.75" style="87" customWidth="1"/>
    <col min="3366" max="3366" width="5.5" style="87" customWidth="1"/>
    <col min="3367" max="3367" width="6.75" style="87" customWidth="1"/>
    <col min="3368" max="3368" width="17.375" style="87" customWidth="1"/>
    <col min="3369" max="3369" width="12.375" style="87" customWidth="1"/>
    <col min="3370" max="3580" width="6.25" style="87"/>
    <col min="3581" max="3581" width="6.5" style="87" customWidth="1"/>
    <col min="3582" max="3582" width="4.875" style="87" customWidth="1"/>
    <col min="3583" max="3583" width="4.75" style="87" customWidth="1"/>
    <col min="3584" max="3584" width="4" style="87" customWidth="1"/>
    <col min="3585" max="3585" width="8.5" style="87" customWidth="1"/>
    <col min="3586" max="3586" width="5.5" style="87" customWidth="1"/>
    <col min="3587" max="3587" width="13.875" style="87" customWidth="1"/>
    <col min="3588" max="3588" width="9.625" style="87" customWidth="1"/>
    <col min="3589" max="3591" width="0" style="87" hidden="1" customWidth="1"/>
    <col min="3592" max="3592" width="7.75" style="87" customWidth="1"/>
    <col min="3593" max="3593" width="8.875" style="87" customWidth="1"/>
    <col min="3594" max="3594" width="7.75" style="87" customWidth="1"/>
    <col min="3595" max="3595" width="8" style="87" customWidth="1"/>
    <col min="3596" max="3596" width="7.75" style="87" customWidth="1"/>
    <col min="3597" max="3597" width="7.875" style="87" customWidth="1"/>
    <col min="3598" max="3598" width="7.75" style="87" customWidth="1"/>
    <col min="3599" max="3599" width="7.625" style="87" customWidth="1"/>
    <col min="3600" max="3601" width="8" style="87" customWidth="1"/>
    <col min="3602" max="3602" width="7.625" style="87" customWidth="1"/>
    <col min="3603" max="3603" width="7.875" style="87" customWidth="1"/>
    <col min="3604" max="3604" width="7.25" style="87" customWidth="1"/>
    <col min="3605" max="3605" width="7.5" style="87" customWidth="1"/>
    <col min="3606" max="3607" width="7.625" style="87" customWidth="1"/>
    <col min="3608" max="3608" width="7.375" style="87" customWidth="1"/>
    <col min="3609" max="3609" width="7.875" style="87" customWidth="1"/>
    <col min="3610" max="3610" width="7.75" style="87" customWidth="1"/>
    <col min="3611" max="3611" width="7.25" style="87" customWidth="1"/>
    <col min="3612" max="3612" width="7.875" style="87" customWidth="1"/>
    <col min="3613" max="3619" width="0" style="87" hidden="1" customWidth="1"/>
    <col min="3620" max="3620" width="4.875" style="87" customWidth="1"/>
    <col min="3621" max="3621" width="4.75" style="87" customWidth="1"/>
    <col min="3622" max="3622" width="5.5" style="87" customWidth="1"/>
    <col min="3623" max="3623" width="6.75" style="87" customWidth="1"/>
    <col min="3624" max="3624" width="17.375" style="87" customWidth="1"/>
    <col min="3625" max="3625" width="12.375" style="87" customWidth="1"/>
    <col min="3626" max="3836" width="6.25" style="87"/>
    <col min="3837" max="3837" width="6.5" style="87" customWidth="1"/>
    <col min="3838" max="3838" width="4.875" style="87" customWidth="1"/>
    <col min="3839" max="3839" width="4.75" style="87" customWidth="1"/>
    <col min="3840" max="3840" width="4" style="87" customWidth="1"/>
    <col min="3841" max="3841" width="8.5" style="87" customWidth="1"/>
    <col min="3842" max="3842" width="5.5" style="87" customWidth="1"/>
    <col min="3843" max="3843" width="13.875" style="87" customWidth="1"/>
    <col min="3844" max="3844" width="9.625" style="87" customWidth="1"/>
    <col min="3845" max="3847" width="0" style="87" hidden="1" customWidth="1"/>
    <col min="3848" max="3848" width="7.75" style="87" customWidth="1"/>
    <col min="3849" max="3849" width="8.875" style="87" customWidth="1"/>
    <col min="3850" max="3850" width="7.75" style="87" customWidth="1"/>
    <col min="3851" max="3851" width="8" style="87" customWidth="1"/>
    <col min="3852" max="3852" width="7.75" style="87" customWidth="1"/>
    <col min="3853" max="3853" width="7.875" style="87" customWidth="1"/>
    <col min="3854" max="3854" width="7.75" style="87" customWidth="1"/>
    <col min="3855" max="3855" width="7.625" style="87" customWidth="1"/>
    <col min="3856" max="3857" width="8" style="87" customWidth="1"/>
    <col min="3858" max="3858" width="7.625" style="87" customWidth="1"/>
    <col min="3859" max="3859" width="7.875" style="87" customWidth="1"/>
    <col min="3860" max="3860" width="7.25" style="87" customWidth="1"/>
    <col min="3861" max="3861" width="7.5" style="87" customWidth="1"/>
    <col min="3862" max="3863" width="7.625" style="87" customWidth="1"/>
    <col min="3864" max="3864" width="7.375" style="87" customWidth="1"/>
    <col min="3865" max="3865" width="7.875" style="87" customWidth="1"/>
    <col min="3866" max="3866" width="7.75" style="87" customWidth="1"/>
    <col min="3867" max="3867" width="7.25" style="87" customWidth="1"/>
    <col min="3868" max="3868" width="7.875" style="87" customWidth="1"/>
    <col min="3869" max="3875" width="0" style="87" hidden="1" customWidth="1"/>
    <col min="3876" max="3876" width="4.875" style="87" customWidth="1"/>
    <col min="3877" max="3877" width="4.75" style="87" customWidth="1"/>
    <col min="3878" max="3878" width="5.5" style="87" customWidth="1"/>
    <col min="3879" max="3879" width="6.75" style="87" customWidth="1"/>
    <col min="3880" max="3880" width="17.375" style="87" customWidth="1"/>
    <col min="3881" max="3881" width="12.375" style="87" customWidth="1"/>
    <col min="3882" max="4092" width="6.25" style="87"/>
    <col min="4093" max="4093" width="6.5" style="87" customWidth="1"/>
    <col min="4094" max="4094" width="4.875" style="87" customWidth="1"/>
    <col min="4095" max="4095" width="4.75" style="87" customWidth="1"/>
    <col min="4096" max="4096" width="4" style="87" customWidth="1"/>
    <col min="4097" max="4097" width="8.5" style="87" customWidth="1"/>
    <col min="4098" max="4098" width="5.5" style="87" customWidth="1"/>
    <col min="4099" max="4099" width="13.875" style="87" customWidth="1"/>
    <col min="4100" max="4100" width="9.625" style="87" customWidth="1"/>
    <col min="4101" max="4103" width="0" style="87" hidden="1" customWidth="1"/>
    <col min="4104" max="4104" width="7.75" style="87" customWidth="1"/>
    <col min="4105" max="4105" width="8.875" style="87" customWidth="1"/>
    <col min="4106" max="4106" width="7.75" style="87" customWidth="1"/>
    <col min="4107" max="4107" width="8" style="87" customWidth="1"/>
    <col min="4108" max="4108" width="7.75" style="87" customWidth="1"/>
    <col min="4109" max="4109" width="7.875" style="87" customWidth="1"/>
    <col min="4110" max="4110" width="7.75" style="87" customWidth="1"/>
    <col min="4111" max="4111" width="7.625" style="87" customWidth="1"/>
    <col min="4112" max="4113" width="8" style="87" customWidth="1"/>
    <col min="4114" max="4114" width="7.625" style="87" customWidth="1"/>
    <col min="4115" max="4115" width="7.875" style="87" customWidth="1"/>
    <col min="4116" max="4116" width="7.25" style="87" customWidth="1"/>
    <col min="4117" max="4117" width="7.5" style="87" customWidth="1"/>
    <col min="4118" max="4119" width="7.625" style="87" customWidth="1"/>
    <col min="4120" max="4120" width="7.375" style="87" customWidth="1"/>
    <col min="4121" max="4121" width="7.875" style="87" customWidth="1"/>
    <col min="4122" max="4122" width="7.75" style="87" customWidth="1"/>
    <col min="4123" max="4123" width="7.25" style="87" customWidth="1"/>
    <col min="4124" max="4124" width="7.875" style="87" customWidth="1"/>
    <col min="4125" max="4131" width="0" style="87" hidden="1" customWidth="1"/>
    <col min="4132" max="4132" width="4.875" style="87" customWidth="1"/>
    <col min="4133" max="4133" width="4.75" style="87" customWidth="1"/>
    <col min="4134" max="4134" width="5.5" style="87" customWidth="1"/>
    <col min="4135" max="4135" width="6.75" style="87" customWidth="1"/>
    <col min="4136" max="4136" width="17.375" style="87" customWidth="1"/>
    <col min="4137" max="4137" width="12.375" style="87" customWidth="1"/>
    <col min="4138" max="4348" width="6.25" style="87"/>
    <col min="4349" max="4349" width="6.5" style="87" customWidth="1"/>
    <col min="4350" max="4350" width="4.875" style="87" customWidth="1"/>
    <col min="4351" max="4351" width="4.75" style="87" customWidth="1"/>
    <col min="4352" max="4352" width="4" style="87" customWidth="1"/>
    <col min="4353" max="4353" width="8.5" style="87" customWidth="1"/>
    <col min="4354" max="4354" width="5.5" style="87" customWidth="1"/>
    <col min="4355" max="4355" width="13.875" style="87" customWidth="1"/>
    <col min="4356" max="4356" width="9.625" style="87" customWidth="1"/>
    <col min="4357" max="4359" width="0" style="87" hidden="1" customWidth="1"/>
    <col min="4360" max="4360" width="7.75" style="87" customWidth="1"/>
    <col min="4361" max="4361" width="8.875" style="87" customWidth="1"/>
    <col min="4362" max="4362" width="7.75" style="87" customWidth="1"/>
    <col min="4363" max="4363" width="8" style="87" customWidth="1"/>
    <col min="4364" max="4364" width="7.75" style="87" customWidth="1"/>
    <col min="4365" max="4365" width="7.875" style="87" customWidth="1"/>
    <col min="4366" max="4366" width="7.75" style="87" customWidth="1"/>
    <col min="4367" max="4367" width="7.625" style="87" customWidth="1"/>
    <col min="4368" max="4369" width="8" style="87" customWidth="1"/>
    <col min="4370" max="4370" width="7.625" style="87" customWidth="1"/>
    <col min="4371" max="4371" width="7.875" style="87" customWidth="1"/>
    <col min="4372" max="4372" width="7.25" style="87" customWidth="1"/>
    <col min="4373" max="4373" width="7.5" style="87" customWidth="1"/>
    <col min="4374" max="4375" width="7.625" style="87" customWidth="1"/>
    <col min="4376" max="4376" width="7.375" style="87" customWidth="1"/>
    <col min="4377" max="4377" width="7.875" style="87" customWidth="1"/>
    <col min="4378" max="4378" width="7.75" style="87" customWidth="1"/>
    <col min="4379" max="4379" width="7.25" style="87" customWidth="1"/>
    <col min="4380" max="4380" width="7.875" style="87" customWidth="1"/>
    <col min="4381" max="4387" width="0" style="87" hidden="1" customWidth="1"/>
    <col min="4388" max="4388" width="4.875" style="87" customWidth="1"/>
    <col min="4389" max="4389" width="4.75" style="87" customWidth="1"/>
    <col min="4390" max="4390" width="5.5" style="87" customWidth="1"/>
    <col min="4391" max="4391" width="6.75" style="87" customWidth="1"/>
    <col min="4392" max="4392" width="17.375" style="87" customWidth="1"/>
    <col min="4393" max="4393" width="12.375" style="87" customWidth="1"/>
    <col min="4394" max="4604" width="6.25" style="87"/>
    <col min="4605" max="4605" width="6.5" style="87" customWidth="1"/>
    <col min="4606" max="4606" width="4.875" style="87" customWidth="1"/>
    <col min="4607" max="4607" width="4.75" style="87" customWidth="1"/>
    <col min="4608" max="4608" width="4" style="87" customWidth="1"/>
    <col min="4609" max="4609" width="8.5" style="87" customWidth="1"/>
    <col min="4610" max="4610" width="5.5" style="87" customWidth="1"/>
    <col min="4611" max="4611" width="13.875" style="87" customWidth="1"/>
    <col min="4612" max="4612" width="9.625" style="87" customWidth="1"/>
    <col min="4613" max="4615" width="0" style="87" hidden="1" customWidth="1"/>
    <col min="4616" max="4616" width="7.75" style="87" customWidth="1"/>
    <col min="4617" max="4617" width="8.875" style="87" customWidth="1"/>
    <col min="4618" max="4618" width="7.75" style="87" customWidth="1"/>
    <col min="4619" max="4619" width="8" style="87" customWidth="1"/>
    <col min="4620" max="4620" width="7.75" style="87" customWidth="1"/>
    <col min="4621" max="4621" width="7.875" style="87" customWidth="1"/>
    <col min="4622" max="4622" width="7.75" style="87" customWidth="1"/>
    <col min="4623" max="4623" width="7.625" style="87" customWidth="1"/>
    <col min="4624" max="4625" width="8" style="87" customWidth="1"/>
    <col min="4626" max="4626" width="7.625" style="87" customWidth="1"/>
    <col min="4627" max="4627" width="7.875" style="87" customWidth="1"/>
    <col min="4628" max="4628" width="7.25" style="87" customWidth="1"/>
    <col min="4629" max="4629" width="7.5" style="87" customWidth="1"/>
    <col min="4630" max="4631" width="7.625" style="87" customWidth="1"/>
    <col min="4632" max="4632" width="7.375" style="87" customWidth="1"/>
    <col min="4633" max="4633" width="7.875" style="87" customWidth="1"/>
    <col min="4634" max="4634" width="7.75" style="87" customWidth="1"/>
    <col min="4635" max="4635" width="7.25" style="87" customWidth="1"/>
    <col min="4636" max="4636" width="7.875" style="87" customWidth="1"/>
    <col min="4637" max="4643" width="0" style="87" hidden="1" customWidth="1"/>
    <col min="4644" max="4644" width="4.875" style="87" customWidth="1"/>
    <col min="4645" max="4645" width="4.75" style="87" customWidth="1"/>
    <col min="4646" max="4646" width="5.5" style="87" customWidth="1"/>
    <col min="4647" max="4647" width="6.75" style="87" customWidth="1"/>
    <col min="4648" max="4648" width="17.375" style="87" customWidth="1"/>
    <col min="4649" max="4649" width="12.375" style="87" customWidth="1"/>
    <col min="4650" max="4860" width="6.25" style="87"/>
    <col min="4861" max="4861" width="6.5" style="87" customWidth="1"/>
    <col min="4862" max="4862" width="4.875" style="87" customWidth="1"/>
    <col min="4863" max="4863" width="4.75" style="87" customWidth="1"/>
    <col min="4864" max="4864" width="4" style="87" customWidth="1"/>
    <col min="4865" max="4865" width="8.5" style="87" customWidth="1"/>
    <col min="4866" max="4866" width="5.5" style="87" customWidth="1"/>
    <col min="4867" max="4867" width="13.875" style="87" customWidth="1"/>
    <col min="4868" max="4868" width="9.625" style="87" customWidth="1"/>
    <col min="4869" max="4871" width="0" style="87" hidden="1" customWidth="1"/>
    <col min="4872" max="4872" width="7.75" style="87" customWidth="1"/>
    <col min="4873" max="4873" width="8.875" style="87" customWidth="1"/>
    <col min="4874" max="4874" width="7.75" style="87" customWidth="1"/>
    <col min="4875" max="4875" width="8" style="87" customWidth="1"/>
    <col min="4876" max="4876" width="7.75" style="87" customWidth="1"/>
    <col min="4877" max="4877" width="7.875" style="87" customWidth="1"/>
    <col min="4878" max="4878" width="7.75" style="87" customWidth="1"/>
    <col min="4879" max="4879" width="7.625" style="87" customWidth="1"/>
    <col min="4880" max="4881" width="8" style="87" customWidth="1"/>
    <col min="4882" max="4882" width="7.625" style="87" customWidth="1"/>
    <col min="4883" max="4883" width="7.875" style="87" customWidth="1"/>
    <col min="4884" max="4884" width="7.25" style="87" customWidth="1"/>
    <col min="4885" max="4885" width="7.5" style="87" customWidth="1"/>
    <col min="4886" max="4887" width="7.625" style="87" customWidth="1"/>
    <col min="4888" max="4888" width="7.375" style="87" customWidth="1"/>
    <col min="4889" max="4889" width="7.875" style="87" customWidth="1"/>
    <col min="4890" max="4890" width="7.75" style="87" customWidth="1"/>
    <col min="4891" max="4891" width="7.25" style="87" customWidth="1"/>
    <col min="4892" max="4892" width="7.875" style="87" customWidth="1"/>
    <col min="4893" max="4899" width="0" style="87" hidden="1" customWidth="1"/>
    <col min="4900" max="4900" width="4.875" style="87" customWidth="1"/>
    <col min="4901" max="4901" width="4.75" style="87" customWidth="1"/>
    <col min="4902" max="4902" width="5.5" style="87" customWidth="1"/>
    <col min="4903" max="4903" width="6.75" style="87" customWidth="1"/>
    <col min="4904" max="4904" width="17.375" style="87" customWidth="1"/>
    <col min="4905" max="4905" width="12.375" style="87" customWidth="1"/>
    <col min="4906" max="5116" width="6.25" style="87"/>
    <col min="5117" max="5117" width="6.5" style="87" customWidth="1"/>
    <col min="5118" max="5118" width="4.875" style="87" customWidth="1"/>
    <col min="5119" max="5119" width="4.75" style="87" customWidth="1"/>
    <col min="5120" max="5120" width="4" style="87" customWidth="1"/>
    <col min="5121" max="5121" width="8.5" style="87" customWidth="1"/>
    <col min="5122" max="5122" width="5.5" style="87" customWidth="1"/>
    <col min="5123" max="5123" width="13.875" style="87" customWidth="1"/>
    <col min="5124" max="5124" width="9.625" style="87" customWidth="1"/>
    <col min="5125" max="5127" width="0" style="87" hidden="1" customWidth="1"/>
    <col min="5128" max="5128" width="7.75" style="87" customWidth="1"/>
    <col min="5129" max="5129" width="8.875" style="87" customWidth="1"/>
    <col min="5130" max="5130" width="7.75" style="87" customWidth="1"/>
    <col min="5131" max="5131" width="8" style="87" customWidth="1"/>
    <col min="5132" max="5132" width="7.75" style="87" customWidth="1"/>
    <col min="5133" max="5133" width="7.875" style="87" customWidth="1"/>
    <col min="5134" max="5134" width="7.75" style="87" customWidth="1"/>
    <col min="5135" max="5135" width="7.625" style="87" customWidth="1"/>
    <col min="5136" max="5137" width="8" style="87" customWidth="1"/>
    <col min="5138" max="5138" width="7.625" style="87" customWidth="1"/>
    <col min="5139" max="5139" width="7.875" style="87" customWidth="1"/>
    <col min="5140" max="5140" width="7.25" style="87" customWidth="1"/>
    <col min="5141" max="5141" width="7.5" style="87" customWidth="1"/>
    <col min="5142" max="5143" width="7.625" style="87" customWidth="1"/>
    <col min="5144" max="5144" width="7.375" style="87" customWidth="1"/>
    <col min="5145" max="5145" width="7.875" style="87" customWidth="1"/>
    <col min="5146" max="5146" width="7.75" style="87" customWidth="1"/>
    <col min="5147" max="5147" width="7.25" style="87" customWidth="1"/>
    <col min="5148" max="5148" width="7.875" style="87" customWidth="1"/>
    <col min="5149" max="5155" width="0" style="87" hidden="1" customWidth="1"/>
    <col min="5156" max="5156" width="4.875" style="87" customWidth="1"/>
    <col min="5157" max="5157" width="4.75" style="87" customWidth="1"/>
    <col min="5158" max="5158" width="5.5" style="87" customWidth="1"/>
    <col min="5159" max="5159" width="6.75" style="87" customWidth="1"/>
    <col min="5160" max="5160" width="17.375" style="87" customWidth="1"/>
    <col min="5161" max="5161" width="12.375" style="87" customWidth="1"/>
    <col min="5162" max="5372" width="6.25" style="87"/>
    <col min="5373" max="5373" width="6.5" style="87" customWidth="1"/>
    <col min="5374" max="5374" width="4.875" style="87" customWidth="1"/>
    <col min="5375" max="5375" width="4.75" style="87" customWidth="1"/>
    <col min="5376" max="5376" width="4" style="87" customWidth="1"/>
    <col min="5377" max="5377" width="8.5" style="87" customWidth="1"/>
    <col min="5378" max="5378" width="5.5" style="87" customWidth="1"/>
    <col min="5379" max="5379" width="13.875" style="87" customWidth="1"/>
    <col min="5380" max="5380" width="9.625" style="87" customWidth="1"/>
    <col min="5381" max="5383" width="0" style="87" hidden="1" customWidth="1"/>
    <col min="5384" max="5384" width="7.75" style="87" customWidth="1"/>
    <col min="5385" max="5385" width="8.875" style="87" customWidth="1"/>
    <col min="5386" max="5386" width="7.75" style="87" customWidth="1"/>
    <col min="5387" max="5387" width="8" style="87" customWidth="1"/>
    <col min="5388" max="5388" width="7.75" style="87" customWidth="1"/>
    <col min="5389" max="5389" width="7.875" style="87" customWidth="1"/>
    <col min="5390" max="5390" width="7.75" style="87" customWidth="1"/>
    <col min="5391" max="5391" width="7.625" style="87" customWidth="1"/>
    <col min="5392" max="5393" width="8" style="87" customWidth="1"/>
    <col min="5394" max="5394" width="7.625" style="87" customWidth="1"/>
    <col min="5395" max="5395" width="7.875" style="87" customWidth="1"/>
    <col min="5396" max="5396" width="7.25" style="87" customWidth="1"/>
    <col min="5397" max="5397" width="7.5" style="87" customWidth="1"/>
    <col min="5398" max="5399" width="7.625" style="87" customWidth="1"/>
    <col min="5400" max="5400" width="7.375" style="87" customWidth="1"/>
    <col min="5401" max="5401" width="7.875" style="87" customWidth="1"/>
    <col min="5402" max="5402" width="7.75" style="87" customWidth="1"/>
    <col min="5403" max="5403" width="7.25" style="87" customWidth="1"/>
    <col min="5404" max="5404" width="7.875" style="87" customWidth="1"/>
    <col min="5405" max="5411" width="0" style="87" hidden="1" customWidth="1"/>
    <col min="5412" max="5412" width="4.875" style="87" customWidth="1"/>
    <col min="5413" max="5413" width="4.75" style="87" customWidth="1"/>
    <col min="5414" max="5414" width="5.5" style="87" customWidth="1"/>
    <col min="5415" max="5415" width="6.75" style="87" customWidth="1"/>
    <col min="5416" max="5416" width="17.375" style="87" customWidth="1"/>
    <col min="5417" max="5417" width="12.375" style="87" customWidth="1"/>
    <col min="5418" max="5628" width="6.25" style="87"/>
    <col min="5629" max="5629" width="6.5" style="87" customWidth="1"/>
    <col min="5630" max="5630" width="4.875" style="87" customWidth="1"/>
    <col min="5631" max="5631" width="4.75" style="87" customWidth="1"/>
    <col min="5632" max="5632" width="4" style="87" customWidth="1"/>
    <col min="5633" max="5633" width="8.5" style="87" customWidth="1"/>
    <col min="5634" max="5634" width="5.5" style="87" customWidth="1"/>
    <col min="5635" max="5635" width="13.875" style="87" customWidth="1"/>
    <col min="5636" max="5636" width="9.625" style="87" customWidth="1"/>
    <col min="5637" max="5639" width="0" style="87" hidden="1" customWidth="1"/>
    <col min="5640" max="5640" width="7.75" style="87" customWidth="1"/>
    <col min="5641" max="5641" width="8.875" style="87" customWidth="1"/>
    <col min="5642" max="5642" width="7.75" style="87" customWidth="1"/>
    <col min="5643" max="5643" width="8" style="87" customWidth="1"/>
    <col min="5644" max="5644" width="7.75" style="87" customWidth="1"/>
    <col min="5645" max="5645" width="7.875" style="87" customWidth="1"/>
    <col min="5646" max="5646" width="7.75" style="87" customWidth="1"/>
    <col min="5647" max="5647" width="7.625" style="87" customWidth="1"/>
    <col min="5648" max="5649" width="8" style="87" customWidth="1"/>
    <col min="5650" max="5650" width="7.625" style="87" customWidth="1"/>
    <col min="5651" max="5651" width="7.875" style="87" customWidth="1"/>
    <col min="5652" max="5652" width="7.25" style="87" customWidth="1"/>
    <col min="5653" max="5653" width="7.5" style="87" customWidth="1"/>
    <col min="5654" max="5655" width="7.625" style="87" customWidth="1"/>
    <col min="5656" max="5656" width="7.375" style="87" customWidth="1"/>
    <col min="5657" max="5657" width="7.875" style="87" customWidth="1"/>
    <col min="5658" max="5658" width="7.75" style="87" customWidth="1"/>
    <col min="5659" max="5659" width="7.25" style="87" customWidth="1"/>
    <col min="5660" max="5660" width="7.875" style="87" customWidth="1"/>
    <col min="5661" max="5667" width="0" style="87" hidden="1" customWidth="1"/>
    <col min="5668" max="5668" width="4.875" style="87" customWidth="1"/>
    <col min="5669" max="5669" width="4.75" style="87" customWidth="1"/>
    <col min="5670" max="5670" width="5.5" style="87" customWidth="1"/>
    <col min="5671" max="5671" width="6.75" style="87" customWidth="1"/>
    <col min="5672" max="5672" width="17.375" style="87" customWidth="1"/>
    <col min="5673" max="5673" width="12.375" style="87" customWidth="1"/>
    <col min="5674" max="5884" width="6.25" style="87"/>
    <col min="5885" max="5885" width="6.5" style="87" customWidth="1"/>
    <col min="5886" max="5886" width="4.875" style="87" customWidth="1"/>
    <col min="5887" max="5887" width="4.75" style="87" customWidth="1"/>
    <col min="5888" max="5888" width="4" style="87" customWidth="1"/>
    <col min="5889" max="5889" width="8.5" style="87" customWidth="1"/>
    <col min="5890" max="5890" width="5.5" style="87" customWidth="1"/>
    <col min="5891" max="5891" width="13.875" style="87" customWidth="1"/>
    <col min="5892" max="5892" width="9.625" style="87" customWidth="1"/>
    <col min="5893" max="5895" width="0" style="87" hidden="1" customWidth="1"/>
    <col min="5896" max="5896" width="7.75" style="87" customWidth="1"/>
    <col min="5897" max="5897" width="8.875" style="87" customWidth="1"/>
    <col min="5898" max="5898" width="7.75" style="87" customWidth="1"/>
    <col min="5899" max="5899" width="8" style="87" customWidth="1"/>
    <col min="5900" max="5900" width="7.75" style="87" customWidth="1"/>
    <col min="5901" max="5901" width="7.875" style="87" customWidth="1"/>
    <col min="5902" max="5902" width="7.75" style="87" customWidth="1"/>
    <col min="5903" max="5903" width="7.625" style="87" customWidth="1"/>
    <col min="5904" max="5905" width="8" style="87" customWidth="1"/>
    <col min="5906" max="5906" width="7.625" style="87" customWidth="1"/>
    <col min="5907" max="5907" width="7.875" style="87" customWidth="1"/>
    <col min="5908" max="5908" width="7.25" style="87" customWidth="1"/>
    <col min="5909" max="5909" width="7.5" style="87" customWidth="1"/>
    <col min="5910" max="5911" width="7.625" style="87" customWidth="1"/>
    <col min="5912" max="5912" width="7.375" style="87" customWidth="1"/>
    <col min="5913" max="5913" width="7.875" style="87" customWidth="1"/>
    <col min="5914" max="5914" width="7.75" style="87" customWidth="1"/>
    <col min="5915" max="5915" width="7.25" style="87" customWidth="1"/>
    <col min="5916" max="5916" width="7.875" style="87" customWidth="1"/>
    <col min="5917" max="5923" width="0" style="87" hidden="1" customWidth="1"/>
    <col min="5924" max="5924" width="4.875" style="87" customWidth="1"/>
    <col min="5925" max="5925" width="4.75" style="87" customWidth="1"/>
    <col min="5926" max="5926" width="5.5" style="87" customWidth="1"/>
    <col min="5927" max="5927" width="6.75" style="87" customWidth="1"/>
    <col min="5928" max="5928" width="17.375" style="87" customWidth="1"/>
    <col min="5929" max="5929" width="12.375" style="87" customWidth="1"/>
    <col min="5930" max="6140" width="6.25" style="87"/>
    <col min="6141" max="6141" width="6.5" style="87" customWidth="1"/>
    <col min="6142" max="6142" width="4.875" style="87" customWidth="1"/>
    <col min="6143" max="6143" width="4.75" style="87" customWidth="1"/>
    <col min="6144" max="6144" width="4" style="87" customWidth="1"/>
    <col min="6145" max="6145" width="8.5" style="87" customWidth="1"/>
    <col min="6146" max="6146" width="5.5" style="87" customWidth="1"/>
    <col min="6147" max="6147" width="13.875" style="87" customWidth="1"/>
    <col min="6148" max="6148" width="9.625" style="87" customWidth="1"/>
    <col min="6149" max="6151" width="0" style="87" hidden="1" customWidth="1"/>
    <col min="6152" max="6152" width="7.75" style="87" customWidth="1"/>
    <col min="6153" max="6153" width="8.875" style="87" customWidth="1"/>
    <col min="6154" max="6154" width="7.75" style="87" customWidth="1"/>
    <col min="6155" max="6155" width="8" style="87" customWidth="1"/>
    <col min="6156" max="6156" width="7.75" style="87" customWidth="1"/>
    <col min="6157" max="6157" width="7.875" style="87" customWidth="1"/>
    <col min="6158" max="6158" width="7.75" style="87" customWidth="1"/>
    <col min="6159" max="6159" width="7.625" style="87" customWidth="1"/>
    <col min="6160" max="6161" width="8" style="87" customWidth="1"/>
    <col min="6162" max="6162" width="7.625" style="87" customWidth="1"/>
    <col min="6163" max="6163" width="7.875" style="87" customWidth="1"/>
    <col min="6164" max="6164" width="7.25" style="87" customWidth="1"/>
    <col min="6165" max="6165" width="7.5" style="87" customWidth="1"/>
    <col min="6166" max="6167" width="7.625" style="87" customWidth="1"/>
    <col min="6168" max="6168" width="7.375" style="87" customWidth="1"/>
    <col min="6169" max="6169" width="7.875" style="87" customWidth="1"/>
    <col min="6170" max="6170" width="7.75" style="87" customWidth="1"/>
    <col min="6171" max="6171" width="7.25" style="87" customWidth="1"/>
    <col min="6172" max="6172" width="7.875" style="87" customWidth="1"/>
    <col min="6173" max="6179" width="0" style="87" hidden="1" customWidth="1"/>
    <col min="6180" max="6180" width="4.875" style="87" customWidth="1"/>
    <col min="6181" max="6181" width="4.75" style="87" customWidth="1"/>
    <col min="6182" max="6182" width="5.5" style="87" customWidth="1"/>
    <col min="6183" max="6183" width="6.75" style="87" customWidth="1"/>
    <col min="6184" max="6184" width="17.375" style="87" customWidth="1"/>
    <col min="6185" max="6185" width="12.375" style="87" customWidth="1"/>
    <col min="6186" max="6396" width="6.25" style="87"/>
    <col min="6397" max="6397" width="6.5" style="87" customWidth="1"/>
    <col min="6398" max="6398" width="4.875" style="87" customWidth="1"/>
    <col min="6399" max="6399" width="4.75" style="87" customWidth="1"/>
    <col min="6400" max="6400" width="4" style="87" customWidth="1"/>
    <col min="6401" max="6401" width="8.5" style="87" customWidth="1"/>
    <col min="6402" max="6402" width="5.5" style="87" customWidth="1"/>
    <col min="6403" max="6403" width="13.875" style="87" customWidth="1"/>
    <col min="6404" max="6404" width="9.625" style="87" customWidth="1"/>
    <col min="6405" max="6407" width="0" style="87" hidden="1" customWidth="1"/>
    <col min="6408" max="6408" width="7.75" style="87" customWidth="1"/>
    <col min="6409" max="6409" width="8.875" style="87" customWidth="1"/>
    <col min="6410" max="6410" width="7.75" style="87" customWidth="1"/>
    <col min="6411" max="6411" width="8" style="87" customWidth="1"/>
    <col min="6412" max="6412" width="7.75" style="87" customWidth="1"/>
    <col min="6413" max="6413" width="7.875" style="87" customWidth="1"/>
    <col min="6414" max="6414" width="7.75" style="87" customWidth="1"/>
    <col min="6415" max="6415" width="7.625" style="87" customWidth="1"/>
    <col min="6416" max="6417" width="8" style="87" customWidth="1"/>
    <col min="6418" max="6418" width="7.625" style="87" customWidth="1"/>
    <col min="6419" max="6419" width="7.875" style="87" customWidth="1"/>
    <col min="6420" max="6420" width="7.25" style="87" customWidth="1"/>
    <col min="6421" max="6421" width="7.5" style="87" customWidth="1"/>
    <col min="6422" max="6423" width="7.625" style="87" customWidth="1"/>
    <col min="6424" max="6424" width="7.375" style="87" customWidth="1"/>
    <col min="6425" max="6425" width="7.875" style="87" customWidth="1"/>
    <col min="6426" max="6426" width="7.75" style="87" customWidth="1"/>
    <col min="6427" max="6427" width="7.25" style="87" customWidth="1"/>
    <col min="6428" max="6428" width="7.875" style="87" customWidth="1"/>
    <col min="6429" max="6435" width="0" style="87" hidden="1" customWidth="1"/>
    <col min="6436" max="6436" width="4.875" style="87" customWidth="1"/>
    <col min="6437" max="6437" width="4.75" style="87" customWidth="1"/>
    <col min="6438" max="6438" width="5.5" style="87" customWidth="1"/>
    <col min="6439" max="6439" width="6.75" style="87" customWidth="1"/>
    <col min="6440" max="6440" width="17.375" style="87" customWidth="1"/>
    <col min="6441" max="6441" width="12.375" style="87" customWidth="1"/>
    <col min="6442" max="6652" width="6.25" style="87"/>
    <col min="6653" max="6653" width="6.5" style="87" customWidth="1"/>
    <col min="6654" max="6654" width="4.875" style="87" customWidth="1"/>
    <col min="6655" max="6655" width="4.75" style="87" customWidth="1"/>
    <col min="6656" max="6656" width="4" style="87" customWidth="1"/>
    <col min="6657" max="6657" width="8.5" style="87" customWidth="1"/>
    <col min="6658" max="6658" width="5.5" style="87" customWidth="1"/>
    <col min="6659" max="6659" width="13.875" style="87" customWidth="1"/>
    <col min="6660" max="6660" width="9.625" style="87" customWidth="1"/>
    <col min="6661" max="6663" width="0" style="87" hidden="1" customWidth="1"/>
    <col min="6664" max="6664" width="7.75" style="87" customWidth="1"/>
    <col min="6665" max="6665" width="8.875" style="87" customWidth="1"/>
    <col min="6666" max="6666" width="7.75" style="87" customWidth="1"/>
    <col min="6667" max="6667" width="8" style="87" customWidth="1"/>
    <col min="6668" max="6668" width="7.75" style="87" customWidth="1"/>
    <col min="6669" max="6669" width="7.875" style="87" customWidth="1"/>
    <col min="6670" max="6670" width="7.75" style="87" customWidth="1"/>
    <col min="6671" max="6671" width="7.625" style="87" customWidth="1"/>
    <col min="6672" max="6673" width="8" style="87" customWidth="1"/>
    <col min="6674" max="6674" width="7.625" style="87" customWidth="1"/>
    <col min="6675" max="6675" width="7.875" style="87" customWidth="1"/>
    <col min="6676" max="6676" width="7.25" style="87" customWidth="1"/>
    <col min="6677" max="6677" width="7.5" style="87" customWidth="1"/>
    <col min="6678" max="6679" width="7.625" style="87" customWidth="1"/>
    <col min="6680" max="6680" width="7.375" style="87" customWidth="1"/>
    <col min="6681" max="6681" width="7.875" style="87" customWidth="1"/>
    <col min="6682" max="6682" width="7.75" style="87" customWidth="1"/>
    <col min="6683" max="6683" width="7.25" style="87" customWidth="1"/>
    <col min="6684" max="6684" width="7.875" style="87" customWidth="1"/>
    <col min="6685" max="6691" width="0" style="87" hidden="1" customWidth="1"/>
    <col min="6692" max="6692" width="4.875" style="87" customWidth="1"/>
    <col min="6693" max="6693" width="4.75" style="87" customWidth="1"/>
    <col min="6694" max="6694" width="5.5" style="87" customWidth="1"/>
    <col min="6695" max="6695" width="6.75" style="87" customWidth="1"/>
    <col min="6696" max="6696" width="17.375" style="87" customWidth="1"/>
    <col min="6697" max="6697" width="12.375" style="87" customWidth="1"/>
    <col min="6698" max="6908" width="6.25" style="87"/>
    <col min="6909" max="6909" width="6.5" style="87" customWidth="1"/>
    <col min="6910" max="6910" width="4.875" style="87" customWidth="1"/>
    <col min="6911" max="6911" width="4.75" style="87" customWidth="1"/>
    <col min="6912" max="6912" width="4" style="87" customWidth="1"/>
    <col min="6913" max="6913" width="8.5" style="87" customWidth="1"/>
    <col min="6914" max="6914" width="5.5" style="87" customWidth="1"/>
    <col min="6915" max="6915" width="13.875" style="87" customWidth="1"/>
    <col min="6916" max="6916" width="9.625" style="87" customWidth="1"/>
    <col min="6917" max="6919" width="0" style="87" hidden="1" customWidth="1"/>
    <col min="6920" max="6920" width="7.75" style="87" customWidth="1"/>
    <col min="6921" max="6921" width="8.875" style="87" customWidth="1"/>
    <col min="6922" max="6922" width="7.75" style="87" customWidth="1"/>
    <col min="6923" max="6923" width="8" style="87" customWidth="1"/>
    <col min="6924" max="6924" width="7.75" style="87" customWidth="1"/>
    <col min="6925" max="6925" width="7.875" style="87" customWidth="1"/>
    <col min="6926" max="6926" width="7.75" style="87" customWidth="1"/>
    <col min="6927" max="6927" width="7.625" style="87" customWidth="1"/>
    <col min="6928" max="6929" width="8" style="87" customWidth="1"/>
    <col min="6930" max="6930" width="7.625" style="87" customWidth="1"/>
    <col min="6931" max="6931" width="7.875" style="87" customWidth="1"/>
    <col min="6932" max="6932" width="7.25" style="87" customWidth="1"/>
    <col min="6933" max="6933" width="7.5" style="87" customWidth="1"/>
    <col min="6934" max="6935" width="7.625" style="87" customWidth="1"/>
    <col min="6936" max="6936" width="7.375" style="87" customWidth="1"/>
    <col min="6937" max="6937" width="7.875" style="87" customWidth="1"/>
    <col min="6938" max="6938" width="7.75" style="87" customWidth="1"/>
    <col min="6939" max="6939" width="7.25" style="87" customWidth="1"/>
    <col min="6940" max="6940" width="7.875" style="87" customWidth="1"/>
    <col min="6941" max="6947" width="0" style="87" hidden="1" customWidth="1"/>
    <col min="6948" max="6948" width="4.875" style="87" customWidth="1"/>
    <col min="6949" max="6949" width="4.75" style="87" customWidth="1"/>
    <col min="6950" max="6950" width="5.5" style="87" customWidth="1"/>
    <col min="6951" max="6951" width="6.75" style="87" customWidth="1"/>
    <col min="6952" max="6952" width="17.375" style="87" customWidth="1"/>
    <col min="6953" max="6953" width="12.375" style="87" customWidth="1"/>
    <col min="6954" max="7164" width="6.25" style="87"/>
    <col min="7165" max="7165" width="6.5" style="87" customWidth="1"/>
    <col min="7166" max="7166" width="4.875" style="87" customWidth="1"/>
    <col min="7167" max="7167" width="4.75" style="87" customWidth="1"/>
    <col min="7168" max="7168" width="4" style="87" customWidth="1"/>
    <col min="7169" max="7169" width="8.5" style="87" customWidth="1"/>
    <col min="7170" max="7170" width="5.5" style="87" customWidth="1"/>
    <col min="7171" max="7171" width="13.875" style="87" customWidth="1"/>
    <col min="7172" max="7172" width="9.625" style="87" customWidth="1"/>
    <col min="7173" max="7175" width="0" style="87" hidden="1" customWidth="1"/>
    <col min="7176" max="7176" width="7.75" style="87" customWidth="1"/>
    <col min="7177" max="7177" width="8.875" style="87" customWidth="1"/>
    <col min="7178" max="7178" width="7.75" style="87" customWidth="1"/>
    <col min="7179" max="7179" width="8" style="87" customWidth="1"/>
    <col min="7180" max="7180" width="7.75" style="87" customWidth="1"/>
    <col min="7181" max="7181" width="7.875" style="87" customWidth="1"/>
    <col min="7182" max="7182" width="7.75" style="87" customWidth="1"/>
    <col min="7183" max="7183" width="7.625" style="87" customWidth="1"/>
    <col min="7184" max="7185" width="8" style="87" customWidth="1"/>
    <col min="7186" max="7186" width="7.625" style="87" customWidth="1"/>
    <col min="7187" max="7187" width="7.875" style="87" customWidth="1"/>
    <col min="7188" max="7188" width="7.25" style="87" customWidth="1"/>
    <col min="7189" max="7189" width="7.5" style="87" customWidth="1"/>
    <col min="7190" max="7191" width="7.625" style="87" customWidth="1"/>
    <col min="7192" max="7192" width="7.375" style="87" customWidth="1"/>
    <col min="7193" max="7193" width="7.875" style="87" customWidth="1"/>
    <col min="7194" max="7194" width="7.75" style="87" customWidth="1"/>
    <col min="7195" max="7195" width="7.25" style="87" customWidth="1"/>
    <col min="7196" max="7196" width="7.875" style="87" customWidth="1"/>
    <col min="7197" max="7203" width="0" style="87" hidden="1" customWidth="1"/>
    <col min="7204" max="7204" width="4.875" style="87" customWidth="1"/>
    <col min="7205" max="7205" width="4.75" style="87" customWidth="1"/>
    <col min="7206" max="7206" width="5.5" style="87" customWidth="1"/>
    <col min="7207" max="7207" width="6.75" style="87" customWidth="1"/>
    <col min="7208" max="7208" width="17.375" style="87" customWidth="1"/>
    <col min="7209" max="7209" width="12.375" style="87" customWidth="1"/>
    <col min="7210" max="7420" width="6.25" style="87"/>
    <col min="7421" max="7421" width="6.5" style="87" customWidth="1"/>
    <col min="7422" max="7422" width="4.875" style="87" customWidth="1"/>
    <col min="7423" max="7423" width="4.75" style="87" customWidth="1"/>
    <col min="7424" max="7424" width="4" style="87" customWidth="1"/>
    <col min="7425" max="7425" width="8.5" style="87" customWidth="1"/>
    <col min="7426" max="7426" width="5.5" style="87" customWidth="1"/>
    <col min="7427" max="7427" width="13.875" style="87" customWidth="1"/>
    <col min="7428" max="7428" width="9.625" style="87" customWidth="1"/>
    <col min="7429" max="7431" width="0" style="87" hidden="1" customWidth="1"/>
    <col min="7432" max="7432" width="7.75" style="87" customWidth="1"/>
    <col min="7433" max="7433" width="8.875" style="87" customWidth="1"/>
    <col min="7434" max="7434" width="7.75" style="87" customWidth="1"/>
    <col min="7435" max="7435" width="8" style="87" customWidth="1"/>
    <col min="7436" max="7436" width="7.75" style="87" customWidth="1"/>
    <col min="7437" max="7437" width="7.875" style="87" customWidth="1"/>
    <col min="7438" max="7438" width="7.75" style="87" customWidth="1"/>
    <col min="7439" max="7439" width="7.625" style="87" customWidth="1"/>
    <col min="7440" max="7441" width="8" style="87" customWidth="1"/>
    <col min="7442" max="7442" width="7.625" style="87" customWidth="1"/>
    <col min="7443" max="7443" width="7.875" style="87" customWidth="1"/>
    <col min="7444" max="7444" width="7.25" style="87" customWidth="1"/>
    <col min="7445" max="7445" width="7.5" style="87" customWidth="1"/>
    <col min="7446" max="7447" width="7.625" style="87" customWidth="1"/>
    <col min="7448" max="7448" width="7.375" style="87" customWidth="1"/>
    <col min="7449" max="7449" width="7.875" style="87" customWidth="1"/>
    <col min="7450" max="7450" width="7.75" style="87" customWidth="1"/>
    <col min="7451" max="7451" width="7.25" style="87" customWidth="1"/>
    <col min="7452" max="7452" width="7.875" style="87" customWidth="1"/>
    <col min="7453" max="7459" width="0" style="87" hidden="1" customWidth="1"/>
    <col min="7460" max="7460" width="4.875" style="87" customWidth="1"/>
    <col min="7461" max="7461" width="4.75" style="87" customWidth="1"/>
    <col min="7462" max="7462" width="5.5" style="87" customWidth="1"/>
    <col min="7463" max="7463" width="6.75" style="87" customWidth="1"/>
    <col min="7464" max="7464" width="17.375" style="87" customWidth="1"/>
    <col min="7465" max="7465" width="12.375" style="87" customWidth="1"/>
    <col min="7466" max="7676" width="6.25" style="87"/>
    <col min="7677" max="7677" width="6.5" style="87" customWidth="1"/>
    <col min="7678" max="7678" width="4.875" style="87" customWidth="1"/>
    <col min="7679" max="7679" width="4.75" style="87" customWidth="1"/>
    <col min="7680" max="7680" width="4" style="87" customWidth="1"/>
    <col min="7681" max="7681" width="8.5" style="87" customWidth="1"/>
    <col min="7682" max="7682" width="5.5" style="87" customWidth="1"/>
    <col min="7683" max="7683" width="13.875" style="87" customWidth="1"/>
    <col min="7684" max="7684" width="9.625" style="87" customWidth="1"/>
    <col min="7685" max="7687" width="0" style="87" hidden="1" customWidth="1"/>
    <col min="7688" max="7688" width="7.75" style="87" customWidth="1"/>
    <col min="7689" max="7689" width="8.875" style="87" customWidth="1"/>
    <col min="7690" max="7690" width="7.75" style="87" customWidth="1"/>
    <col min="7691" max="7691" width="8" style="87" customWidth="1"/>
    <col min="7692" max="7692" width="7.75" style="87" customWidth="1"/>
    <col min="7693" max="7693" width="7.875" style="87" customWidth="1"/>
    <col min="7694" max="7694" width="7.75" style="87" customWidth="1"/>
    <col min="7695" max="7695" width="7.625" style="87" customWidth="1"/>
    <col min="7696" max="7697" width="8" style="87" customWidth="1"/>
    <col min="7698" max="7698" width="7.625" style="87" customWidth="1"/>
    <col min="7699" max="7699" width="7.875" style="87" customWidth="1"/>
    <col min="7700" max="7700" width="7.25" style="87" customWidth="1"/>
    <col min="7701" max="7701" width="7.5" style="87" customWidth="1"/>
    <col min="7702" max="7703" width="7.625" style="87" customWidth="1"/>
    <col min="7704" max="7704" width="7.375" style="87" customWidth="1"/>
    <col min="7705" max="7705" width="7.875" style="87" customWidth="1"/>
    <col min="7706" max="7706" width="7.75" style="87" customWidth="1"/>
    <col min="7707" max="7707" width="7.25" style="87" customWidth="1"/>
    <col min="7708" max="7708" width="7.875" style="87" customWidth="1"/>
    <col min="7709" max="7715" width="0" style="87" hidden="1" customWidth="1"/>
    <col min="7716" max="7716" width="4.875" style="87" customWidth="1"/>
    <col min="7717" max="7717" width="4.75" style="87" customWidth="1"/>
    <col min="7718" max="7718" width="5.5" style="87" customWidth="1"/>
    <col min="7719" max="7719" width="6.75" style="87" customWidth="1"/>
    <col min="7720" max="7720" width="17.375" style="87" customWidth="1"/>
    <col min="7721" max="7721" width="12.375" style="87" customWidth="1"/>
    <col min="7722" max="7932" width="6.25" style="87"/>
    <col min="7933" max="7933" width="6.5" style="87" customWidth="1"/>
    <col min="7934" max="7934" width="4.875" style="87" customWidth="1"/>
    <col min="7935" max="7935" width="4.75" style="87" customWidth="1"/>
    <col min="7936" max="7936" width="4" style="87" customWidth="1"/>
    <col min="7937" max="7937" width="8.5" style="87" customWidth="1"/>
    <col min="7938" max="7938" width="5.5" style="87" customWidth="1"/>
    <col min="7939" max="7939" width="13.875" style="87" customWidth="1"/>
    <col min="7940" max="7940" width="9.625" style="87" customWidth="1"/>
    <col min="7941" max="7943" width="0" style="87" hidden="1" customWidth="1"/>
    <col min="7944" max="7944" width="7.75" style="87" customWidth="1"/>
    <col min="7945" max="7945" width="8.875" style="87" customWidth="1"/>
    <col min="7946" max="7946" width="7.75" style="87" customWidth="1"/>
    <col min="7947" max="7947" width="8" style="87" customWidth="1"/>
    <col min="7948" max="7948" width="7.75" style="87" customWidth="1"/>
    <col min="7949" max="7949" width="7.875" style="87" customWidth="1"/>
    <col min="7950" max="7950" width="7.75" style="87" customWidth="1"/>
    <col min="7951" max="7951" width="7.625" style="87" customWidth="1"/>
    <col min="7952" max="7953" width="8" style="87" customWidth="1"/>
    <col min="7954" max="7954" width="7.625" style="87" customWidth="1"/>
    <col min="7955" max="7955" width="7.875" style="87" customWidth="1"/>
    <col min="7956" max="7956" width="7.25" style="87" customWidth="1"/>
    <col min="7957" max="7957" width="7.5" style="87" customWidth="1"/>
    <col min="7958" max="7959" width="7.625" style="87" customWidth="1"/>
    <col min="7960" max="7960" width="7.375" style="87" customWidth="1"/>
    <col min="7961" max="7961" width="7.875" style="87" customWidth="1"/>
    <col min="7962" max="7962" width="7.75" style="87" customWidth="1"/>
    <col min="7963" max="7963" width="7.25" style="87" customWidth="1"/>
    <col min="7964" max="7964" width="7.875" style="87" customWidth="1"/>
    <col min="7965" max="7971" width="0" style="87" hidden="1" customWidth="1"/>
    <col min="7972" max="7972" width="4.875" style="87" customWidth="1"/>
    <col min="7973" max="7973" width="4.75" style="87" customWidth="1"/>
    <col min="7974" max="7974" width="5.5" style="87" customWidth="1"/>
    <col min="7975" max="7975" width="6.75" style="87" customWidth="1"/>
    <col min="7976" max="7976" width="17.375" style="87" customWidth="1"/>
    <col min="7977" max="7977" width="12.375" style="87" customWidth="1"/>
    <col min="7978" max="8188" width="6.25" style="87"/>
    <col min="8189" max="8189" width="6.5" style="87" customWidth="1"/>
    <col min="8190" max="8190" width="4.875" style="87" customWidth="1"/>
    <col min="8191" max="8191" width="4.75" style="87" customWidth="1"/>
    <col min="8192" max="8192" width="4" style="87" customWidth="1"/>
    <col min="8193" max="8193" width="8.5" style="87" customWidth="1"/>
    <col min="8194" max="8194" width="5.5" style="87" customWidth="1"/>
    <col min="8195" max="8195" width="13.875" style="87" customWidth="1"/>
    <col min="8196" max="8196" width="9.625" style="87" customWidth="1"/>
    <col min="8197" max="8199" width="0" style="87" hidden="1" customWidth="1"/>
    <col min="8200" max="8200" width="7.75" style="87" customWidth="1"/>
    <col min="8201" max="8201" width="8.875" style="87" customWidth="1"/>
    <col min="8202" max="8202" width="7.75" style="87" customWidth="1"/>
    <col min="8203" max="8203" width="8" style="87" customWidth="1"/>
    <col min="8204" max="8204" width="7.75" style="87" customWidth="1"/>
    <col min="8205" max="8205" width="7.875" style="87" customWidth="1"/>
    <col min="8206" max="8206" width="7.75" style="87" customWidth="1"/>
    <col min="8207" max="8207" width="7.625" style="87" customWidth="1"/>
    <col min="8208" max="8209" width="8" style="87" customWidth="1"/>
    <col min="8210" max="8210" width="7.625" style="87" customWidth="1"/>
    <col min="8211" max="8211" width="7.875" style="87" customWidth="1"/>
    <col min="8212" max="8212" width="7.25" style="87" customWidth="1"/>
    <col min="8213" max="8213" width="7.5" style="87" customWidth="1"/>
    <col min="8214" max="8215" width="7.625" style="87" customWidth="1"/>
    <col min="8216" max="8216" width="7.375" style="87" customWidth="1"/>
    <col min="8217" max="8217" width="7.875" style="87" customWidth="1"/>
    <col min="8218" max="8218" width="7.75" style="87" customWidth="1"/>
    <col min="8219" max="8219" width="7.25" style="87" customWidth="1"/>
    <col min="8220" max="8220" width="7.875" style="87" customWidth="1"/>
    <col min="8221" max="8227" width="0" style="87" hidden="1" customWidth="1"/>
    <col min="8228" max="8228" width="4.875" style="87" customWidth="1"/>
    <col min="8229" max="8229" width="4.75" style="87" customWidth="1"/>
    <col min="8230" max="8230" width="5.5" style="87" customWidth="1"/>
    <col min="8231" max="8231" width="6.75" style="87" customWidth="1"/>
    <col min="8232" max="8232" width="17.375" style="87" customWidth="1"/>
    <col min="8233" max="8233" width="12.375" style="87" customWidth="1"/>
    <col min="8234" max="8444" width="6.25" style="87"/>
    <col min="8445" max="8445" width="6.5" style="87" customWidth="1"/>
    <col min="8446" max="8446" width="4.875" style="87" customWidth="1"/>
    <col min="8447" max="8447" width="4.75" style="87" customWidth="1"/>
    <col min="8448" max="8448" width="4" style="87" customWidth="1"/>
    <col min="8449" max="8449" width="8.5" style="87" customWidth="1"/>
    <col min="8450" max="8450" width="5.5" style="87" customWidth="1"/>
    <col min="8451" max="8451" width="13.875" style="87" customWidth="1"/>
    <col min="8452" max="8452" width="9.625" style="87" customWidth="1"/>
    <col min="8453" max="8455" width="0" style="87" hidden="1" customWidth="1"/>
    <col min="8456" max="8456" width="7.75" style="87" customWidth="1"/>
    <col min="8457" max="8457" width="8.875" style="87" customWidth="1"/>
    <col min="8458" max="8458" width="7.75" style="87" customWidth="1"/>
    <col min="8459" max="8459" width="8" style="87" customWidth="1"/>
    <col min="8460" max="8460" width="7.75" style="87" customWidth="1"/>
    <col min="8461" max="8461" width="7.875" style="87" customWidth="1"/>
    <col min="8462" max="8462" width="7.75" style="87" customWidth="1"/>
    <col min="8463" max="8463" width="7.625" style="87" customWidth="1"/>
    <col min="8464" max="8465" width="8" style="87" customWidth="1"/>
    <col min="8466" max="8466" width="7.625" style="87" customWidth="1"/>
    <col min="8467" max="8467" width="7.875" style="87" customWidth="1"/>
    <col min="8468" max="8468" width="7.25" style="87" customWidth="1"/>
    <col min="8469" max="8469" width="7.5" style="87" customWidth="1"/>
    <col min="8470" max="8471" width="7.625" style="87" customWidth="1"/>
    <col min="8472" max="8472" width="7.375" style="87" customWidth="1"/>
    <col min="8473" max="8473" width="7.875" style="87" customWidth="1"/>
    <col min="8474" max="8474" width="7.75" style="87" customWidth="1"/>
    <col min="8475" max="8475" width="7.25" style="87" customWidth="1"/>
    <col min="8476" max="8476" width="7.875" style="87" customWidth="1"/>
    <col min="8477" max="8483" width="0" style="87" hidden="1" customWidth="1"/>
    <col min="8484" max="8484" width="4.875" style="87" customWidth="1"/>
    <col min="8485" max="8485" width="4.75" style="87" customWidth="1"/>
    <col min="8486" max="8486" width="5.5" style="87" customWidth="1"/>
    <col min="8487" max="8487" width="6.75" style="87" customWidth="1"/>
    <col min="8488" max="8488" width="17.375" style="87" customWidth="1"/>
    <col min="8489" max="8489" width="12.375" style="87" customWidth="1"/>
    <col min="8490" max="8700" width="6.25" style="87"/>
    <col min="8701" max="8701" width="6.5" style="87" customWidth="1"/>
    <col min="8702" max="8702" width="4.875" style="87" customWidth="1"/>
    <col min="8703" max="8703" width="4.75" style="87" customWidth="1"/>
    <col min="8704" max="8704" width="4" style="87" customWidth="1"/>
    <col min="8705" max="8705" width="8.5" style="87" customWidth="1"/>
    <col min="8706" max="8706" width="5.5" style="87" customWidth="1"/>
    <col min="8707" max="8707" width="13.875" style="87" customWidth="1"/>
    <col min="8708" max="8708" width="9.625" style="87" customWidth="1"/>
    <col min="8709" max="8711" width="0" style="87" hidden="1" customWidth="1"/>
    <col min="8712" max="8712" width="7.75" style="87" customWidth="1"/>
    <col min="8713" max="8713" width="8.875" style="87" customWidth="1"/>
    <col min="8714" max="8714" width="7.75" style="87" customWidth="1"/>
    <col min="8715" max="8715" width="8" style="87" customWidth="1"/>
    <col min="8716" max="8716" width="7.75" style="87" customWidth="1"/>
    <col min="8717" max="8717" width="7.875" style="87" customWidth="1"/>
    <col min="8718" max="8718" width="7.75" style="87" customWidth="1"/>
    <col min="8719" max="8719" width="7.625" style="87" customWidth="1"/>
    <col min="8720" max="8721" width="8" style="87" customWidth="1"/>
    <col min="8722" max="8722" width="7.625" style="87" customWidth="1"/>
    <col min="8723" max="8723" width="7.875" style="87" customWidth="1"/>
    <col min="8724" max="8724" width="7.25" style="87" customWidth="1"/>
    <col min="8725" max="8725" width="7.5" style="87" customWidth="1"/>
    <col min="8726" max="8727" width="7.625" style="87" customWidth="1"/>
    <col min="8728" max="8728" width="7.375" style="87" customWidth="1"/>
    <col min="8729" max="8729" width="7.875" style="87" customWidth="1"/>
    <col min="8730" max="8730" width="7.75" style="87" customWidth="1"/>
    <col min="8731" max="8731" width="7.25" style="87" customWidth="1"/>
    <col min="8732" max="8732" width="7.875" style="87" customWidth="1"/>
    <col min="8733" max="8739" width="0" style="87" hidden="1" customWidth="1"/>
    <col min="8740" max="8740" width="4.875" style="87" customWidth="1"/>
    <col min="8741" max="8741" width="4.75" style="87" customWidth="1"/>
    <col min="8742" max="8742" width="5.5" style="87" customWidth="1"/>
    <col min="8743" max="8743" width="6.75" style="87" customWidth="1"/>
    <col min="8744" max="8744" width="17.375" style="87" customWidth="1"/>
    <col min="8745" max="8745" width="12.375" style="87" customWidth="1"/>
    <col min="8746" max="8956" width="6.25" style="87"/>
    <col min="8957" max="8957" width="6.5" style="87" customWidth="1"/>
    <col min="8958" max="8958" width="4.875" style="87" customWidth="1"/>
    <col min="8959" max="8959" width="4.75" style="87" customWidth="1"/>
    <col min="8960" max="8960" width="4" style="87" customWidth="1"/>
    <col min="8961" max="8961" width="8.5" style="87" customWidth="1"/>
    <col min="8962" max="8962" width="5.5" style="87" customWidth="1"/>
    <col min="8963" max="8963" width="13.875" style="87" customWidth="1"/>
    <col min="8964" max="8964" width="9.625" style="87" customWidth="1"/>
    <col min="8965" max="8967" width="0" style="87" hidden="1" customWidth="1"/>
    <col min="8968" max="8968" width="7.75" style="87" customWidth="1"/>
    <col min="8969" max="8969" width="8.875" style="87" customWidth="1"/>
    <col min="8970" max="8970" width="7.75" style="87" customWidth="1"/>
    <col min="8971" max="8971" width="8" style="87" customWidth="1"/>
    <col min="8972" max="8972" width="7.75" style="87" customWidth="1"/>
    <col min="8973" max="8973" width="7.875" style="87" customWidth="1"/>
    <col min="8974" max="8974" width="7.75" style="87" customWidth="1"/>
    <col min="8975" max="8975" width="7.625" style="87" customWidth="1"/>
    <col min="8976" max="8977" width="8" style="87" customWidth="1"/>
    <col min="8978" max="8978" width="7.625" style="87" customWidth="1"/>
    <col min="8979" max="8979" width="7.875" style="87" customWidth="1"/>
    <col min="8980" max="8980" width="7.25" style="87" customWidth="1"/>
    <col min="8981" max="8981" width="7.5" style="87" customWidth="1"/>
    <col min="8982" max="8983" width="7.625" style="87" customWidth="1"/>
    <col min="8984" max="8984" width="7.375" style="87" customWidth="1"/>
    <col min="8985" max="8985" width="7.875" style="87" customWidth="1"/>
    <col min="8986" max="8986" width="7.75" style="87" customWidth="1"/>
    <col min="8987" max="8987" width="7.25" style="87" customWidth="1"/>
    <col min="8988" max="8988" width="7.875" style="87" customWidth="1"/>
    <col min="8989" max="8995" width="0" style="87" hidden="1" customWidth="1"/>
    <col min="8996" max="8996" width="4.875" style="87" customWidth="1"/>
    <col min="8997" max="8997" width="4.75" style="87" customWidth="1"/>
    <col min="8998" max="8998" width="5.5" style="87" customWidth="1"/>
    <col min="8999" max="8999" width="6.75" style="87" customWidth="1"/>
    <col min="9000" max="9000" width="17.375" style="87" customWidth="1"/>
    <col min="9001" max="9001" width="12.375" style="87" customWidth="1"/>
    <col min="9002" max="9212" width="6.25" style="87"/>
    <col min="9213" max="9213" width="6.5" style="87" customWidth="1"/>
    <col min="9214" max="9214" width="4.875" style="87" customWidth="1"/>
    <col min="9215" max="9215" width="4.75" style="87" customWidth="1"/>
    <col min="9216" max="9216" width="4" style="87" customWidth="1"/>
    <col min="9217" max="9217" width="8.5" style="87" customWidth="1"/>
    <col min="9218" max="9218" width="5.5" style="87" customWidth="1"/>
    <col min="9219" max="9219" width="13.875" style="87" customWidth="1"/>
    <col min="9220" max="9220" width="9.625" style="87" customWidth="1"/>
    <col min="9221" max="9223" width="0" style="87" hidden="1" customWidth="1"/>
    <col min="9224" max="9224" width="7.75" style="87" customWidth="1"/>
    <col min="9225" max="9225" width="8.875" style="87" customWidth="1"/>
    <col min="9226" max="9226" width="7.75" style="87" customWidth="1"/>
    <col min="9227" max="9227" width="8" style="87" customWidth="1"/>
    <col min="9228" max="9228" width="7.75" style="87" customWidth="1"/>
    <col min="9229" max="9229" width="7.875" style="87" customWidth="1"/>
    <col min="9230" max="9230" width="7.75" style="87" customWidth="1"/>
    <col min="9231" max="9231" width="7.625" style="87" customWidth="1"/>
    <col min="9232" max="9233" width="8" style="87" customWidth="1"/>
    <col min="9234" max="9234" width="7.625" style="87" customWidth="1"/>
    <col min="9235" max="9235" width="7.875" style="87" customWidth="1"/>
    <col min="9236" max="9236" width="7.25" style="87" customWidth="1"/>
    <col min="9237" max="9237" width="7.5" style="87" customWidth="1"/>
    <col min="9238" max="9239" width="7.625" style="87" customWidth="1"/>
    <col min="9240" max="9240" width="7.375" style="87" customWidth="1"/>
    <col min="9241" max="9241" width="7.875" style="87" customWidth="1"/>
    <col min="9242" max="9242" width="7.75" style="87" customWidth="1"/>
    <col min="9243" max="9243" width="7.25" style="87" customWidth="1"/>
    <col min="9244" max="9244" width="7.875" style="87" customWidth="1"/>
    <col min="9245" max="9251" width="0" style="87" hidden="1" customWidth="1"/>
    <col min="9252" max="9252" width="4.875" style="87" customWidth="1"/>
    <col min="9253" max="9253" width="4.75" style="87" customWidth="1"/>
    <col min="9254" max="9254" width="5.5" style="87" customWidth="1"/>
    <col min="9255" max="9255" width="6.75" style="87" customWidth="1"/>
    <col min="9256" max="9256" width="17.375" style="87" customWidth="1"/>
    <col min="9257" max="9257" width="12.375" style="87" customWidth="1"/>
    <col min="9258" max="9468" width="6.25" style="87"/>
    <col min="9469" max="9469" width="6.5" style="87" customWidth="1"/>
    <col min="9470" max="9470" width="4.875" style="87" customWidth="1"/>
    <col min="9471" max="9471" width="4.75" style="87" customWidth="1"/>
    <col min="9472" max="9472" width="4" style="87" customWidth="1"/>
    <col min="9473" max="9473" width="8.5" style="87" customWidth="1"/>
    <col min="9474" max="9474" width="5.5" style="87" customWidth="1"/>
    <col min="9475" max="9475" width="13.875" style="87" customWidth="1"/>
    <col min="9476" max="9476" width="9.625" style="87" customWidth="1"/>
    <col min="9477" max="9479" width="0" style="87" hidden="1" customWidth="1"/>
    <col min="9480" max="9480" width="7.75" style="87" customWidth="1"/>
    <col min="9481" max="9481" width="8.875" style="87" customWidth="1"/>
    <col min="9482" max="9482" width="7.75" style="87" customWidth="1"/>
    <col min="9483" max="9483" width="8" style="87" customWidth="1"/>
    <col min="9484" max="9484" width="7.75" style="87" customWidth="1"/>
    <col min="9485" max="9485" width="7.875" style="87" customWidth="1"/>
    <col min="9486" max="9486" width="7.75" style="87" customWidth="1"/>
    <col min="9487" max="9487" width="7.625" style="87" customWidth="1"/>
    <col min="9488" max="9489" width="8" style="87" customWidth="1"/>
    <col min="9490" max="9490" width="7.625" style="87" customWidth="1"/>
    <col min="9491" max="9491" width="7.875" style="87" customWidth="1"/>
    <col min="9492" max="9492" width="7.25" style="87" customWidth="1"/>
    <col min="9493" max="9493" width="7.5" style="87" customWidth="1"/>
    <col min="9494" max="9495" width="7.625" style="87" customWidth="1"/>
    <col min="9496" max="9496" width="7.375" style="87" customWidth="1"/>
    <col min="9497" max="9497" width="7.875" style="87" customWidth="1"/>
    <col min="9498" max="9498" width="7.75" style="87" customWidth="1"/>
    <col min="9499" max="9499" width="7.25" style="87" customWidth="1"/>
    <col min="9500" max="9500" width="7.875" style="87" customWidth="1"/>
    <col min="9501" max="9507" width="0" style="87" hidden="1" customWidth="1"/>
    <col min="9508" max="9508" width="4.875" style="87" customWidth="1"/>
    <col min="9509" max="9509" width="4.75" style="87" customWidth="1"/>
    <col min="9510" max="9510" width="5.5" style="87" customWidth="1"/>
    <col min="9511" max="9511" width="6.75" style="87" customWidth="1"/>
    <col min="9512" max="9512" width="17.375" style="87" customWidth="1"/>
    <col min="9513" max="9513" width="12.375" style="87" customWidth="1"/>
    <col min="9514" max="9724" width="6.25" style="87"/>
    <col min="9725" max="9725" width="6.5" style="87" customWidth="1"/>
    <col min="9726" max="9726" width="4.875" style="87" customWidth="1"/>
    <col min="9727" max="9727" width="4.75" style="87" customWidth="1"/>
    <col min="9728" max="9728" width="4" style="87" customWidth="1"/>
    <col min="9729" max="9729" width="8.5" style="87" customWidth="1"/>
    <col min="9730" max="9730" width="5.5" style="87" customWidth="1"/>
    <col min="9731" max="9731" width="13.875" style="87" customWidth="1"/>
    <col min="9732" max="9732" width="9.625" style="87" customWidth="1"/>
    <col min="9733" max="9735" width="0" style="87" hidden="1" customWidth="1"/>
    <col min="9736" max="9736" width="7.75" style="87" customWidth="1"/>
    <col min="9737" max="9737" width="8.875" style="87" customWidth="1"/>
    <col min="9738" max="9738" width="7.75" style="87" customWidth="1"/>
    <col min="9739" max="9739" width="8" style="87" customWidth="1"/>
    <col min="9740" max="9740" width="7.75" style="87" customWidth="1"/>
    <col min="9741" max="9741" width="7.875" style="87" customWidth="1"/>
    <col min="9742" max="9742" width="7.75" style="87" customWidth="1"/>
    <col min="9743" max="9743" width="7.625" style="87" customWidth="1"/>
    <col min="9744" max="9745" width="8" style="87" customWidth="1"/>
    <col min="9746" max="9746" width="7.625" style="87" customWidth="1"/>
    <col min="9747" max="9747" width="7.875" style="87" customWidth="1"/>
    <col min="9748" max="9748" width="7.25" style="87" customWidth="1"/>
    <col min="9749" max="9749" width="7.5" style="87" customWidth="1"/>
    <col min="9750" max="9751" width="7.625" style="87" customWidth="1"/>
    <col min="9752" max="9752" width="7.375" style="87" customWidth="1"/>
    <col min="9753" max="9753" width="7.875" style="87" customWidth="1"/>
    <col min="9754" max="9754" width="7.75" style="87" customWidth="1"/>
    <col min="9755" max="9755" width="7.25" style="87" customWidth="1"/>
    <col min="9756" max="9756" width="7.875" style="87" customWidth="1"/>
    <col min="9757" max="9763" width="0" style="87" hidden="1" customWidth="1"/>
    <col min="9764" max="9764" width="4.875" style="87" customWidth="1"/>
    <col min="9765" max="9765" width="4.75" style="87" customWidth="1"/>
    <col min="9766" max="9766" width="5.5" style="87" customWidth="1"/>
    <col min="9767" max="9767" width="6.75" style="87" customWidth="1"/>
    <col min="9768" max="9768" width="17.375" style="87" customWidth="1"/>
    <col min="9769" max="9769" width="12.375" style="87" customWidth="1"/>
    <col min="9770" max="9980" width="6.25" style="87"/>
    <col min="9981" max="9981" width="6.5" style="87" customWidth="1"/>
    <col min="9982" max="9982" width="4.875" style="87" customWidth="1"/>
    <col min="9983" max="9983" width="4.75" style="87" customWidth="1"/>
    <col min="9984" max="9984" width="4" style="87" customWidth="1"/>
    <col min="9985" max="9985" width="8.5" style="87" customWidth="1"/>
    <col min="9986" max="9986" width="5.5" style="87" customWidth="1"/>
    <col min="9987" max="9987" width="13.875" style="87" customWidth="1"/>
    <col min="9988" max="9988" width="9.625" style="87" customWidth="1"/>
    <col min="9989" max="9991" width="0" style="87" hidden="1" customWidth="1"/>
    <col min="9992" max="9992" width="7.75" style="87" customWidth="1"/>
    <col min="9993" max="9993" width="8.875" style="87" customWidth="1"/>
    <col min="9994" max="9994" width="7.75" style="87" customWidth="1"/>
    <col min="9995" max="9995" width="8" style="87" customWidth="1"/>
    <col min="9996" max="9996" width="7.75" style="87" customWidth="1"/>
    <col min="9997" max="9997" width="7.875" style="87" customWidth="1"/>
    <col min="9998" max="9998" width="7.75" style="87" customWidth="1"/>
    <col min="9999" max="9999" width="7.625" style="87" customWidth="1"/>
    <col min="10000" max="10001" width="8" style="87" customWidth="1"/>
    <col min="10002" max="10002" width="7.625" style="87" customWidth="1"/>
    <col min="10003" max="10003" width="7.875" style="87" customWidth="1"/>
    <col min="10004" max="10004" width="7.25" style="87" customWidth="1"/>
    <col min="10005" max="10005" width="7.5" style="87" customWidth="1"/>
    <col min="10006" max="10007" width="7.625" style="87" customWidth="1"/>
    <col min="10008" max="10008" width="7.375" style="87" customWidth="1"/>
    <col min="10009" max="10009" width="7.875" style="87" customWidth="1"/>
    <col min="10010" max="10010" width="7.75" style="87" customWidth="1"/>
    <col min="10011" max="10011" width="7.25" style="87" customWidth="1"/>
    <col min="10012" max="10012" width="7.875" style="87" customWidth="1"/>
    <col min="10013" max="10019" width="0" style="87" hidden="1" customWidth="1"/>
    <col min="10020" max="10020" width="4.875" style="87" customWidth="1"/>
    <col min="10021" max="10021" width="4.75" style="87" customWidth="1"/>
    <col min="10022" max="10022" width="5.5" style="87" customWidth="1"/>
    <col min="10023" max="10023" width="6.75" style="87" customWidth="1"/>
    <col min="10024" max="10024" width="17.375" style="87" customWidth="1"/>
    <col min="10025" max="10025" width="12.375" style="87" customWidth="1"/>
    <col min="10026" max="10236" width="6.25" style="87"/>
    <col min="10237" max="10237" width="6.5" style="87" customWidth="1"/>
    <col min="10238" max="10238" width="4.875" style="87" customWidth="1"/>
    <col min="10239" max="10239" width="4.75" style="87" customWidth="1"/>
    <col min="10240" max="10240" width="4" style="87" customWidth="1"/>
    <col min="10241" max="10241" width="8.5" style="87" customWidth="1"/>
    <col min="10242" max="10242" width="5.5" style="87" customWidth="1"/>
    <col min="10243" max="10243" width="13.875" style="87" customWidth="1"/>
    <col min="10244" max="10244" width="9.625" style="87" customWidth="1"/>
    <col min="10245" max="10247" width="0" style="87" hidden="1" customWidth="1"/>
    <col min="10248" max="10248" width="7.75" style="87" customWidth="1"/>
    <col min="10249" max="10249" width="8.875" style="87" customWidth="1"/>
    <col min="10250" max="10250" width="7.75" style="87" customWidth="1"/>
    <col min="10251" max="10251" width="8" style="87" customWidth="1"/>
    <col min="10252" max="10252" width="7.75" style="87" customWidth="1"/>
    <col min="10253" max="10253" width="7.875" style="87" customWidth="1"/>
    <col min="10254" max="10254" width="7.75" style="87" customWidth="1"/>
    <col min="10255" max="10255" width="7.625" style="87" customWidth="1"/>
    <col min="10256" max="10257" width="8" style="87" customWidth="1"/>
    <col min="10258" max="10258" width="7.625" style="87" customWidth="1"/>
    <col min="10259" max="10259" width="7.875" style="87" customWidth="1"/>
    <col min="10260" max="10260" width="7.25" style="87" customWidth="1"/>
    <col min="10261" max="10261" width="7.5" style="87" customWidth="1"/>
    <col min="10262" max="10263" width="7.625" style="87" customWidth="1"/>
    <col min="10264" max="10264" width="7.375" style="87" customWidth="1"/>
    <col min="10265" max="10265" width="7.875" style="87" customWidth="1"/>
    <col min="10266" max="10266" width="7.75" style="87" customWidth="1"/>
    <col min="10267" max="10267" width="7.25" style="87" customWidth="1"/>
    <col min="10268" max="10268" width="7.875" style="87" customWidth="1"/>
    <col min="10269" max="10275" width="0" style="87" hidden="1" customWidth="1"/>
    <col min="10276" max="10276" width="4.875" style="87" customWidth="1"/>
    <col min="10277" max="10277" width="4.75" style="87" customWidth="1"/>
    <col min="10278" max="10278" width="5.5" style="87" customWidth="1"/>
    <col min="10279" max="10279" width="6.75" style="87" customWidth="1"/>
    <col min="10280" max="10280" width="17.375" style="87" customWidth="1"/>
    <col min="10281" max="10281" width="12.375" style="87" customWidth="1"/>
    <col min="10282" max="10492" width="6.25" style="87"/>
    <col min="10493" max="10493" width="6.5" style="87" customWidth="1"/>
    <col min="10494" max="10494" width="4.875" style="87" customWidth="1"/>
    <col min="10495" max="10495" width="4.75" style="87" customWidth="1"/>
    <col min="10496" max="10496" width="4" style="87" customWidth="1"/>
    <col min="10497" max="10497" width="8.5" style="87" customWidth="1"/>
    <col min="10498" max="10498" width="5.5" style="87" customWidth="1"/>
    <col min="10499" max="10499" width="13.875" style="87" customWidth="1"/>
    <col min="10500" max="10500" width="9.625" style="87" customWidth="1"/>
    <col min="10501" max="10503" width="0" style="87" hidden="1" customWidth="1"/>
    <col min="10504" max="10504" width="7.75" style="87" customWidth="1"/>
    <col min="10505" max="10505" width="8.875" style="87" customWidth="1"/>
    <col min="10506" max="10506" width="7.75" style="87" customWidth="1"/>
    <col min="10507" max="10507" width="8" style="87" customWidth="1"/>
    <col min="10508" max="10508" width="7.75" style="87" customWidth="1"/>
    <col min="10509" max="10509" width="7.875" style="87" customWidth="1"/>
    <col min="10510" max="10510" width="7.75" style="87" customWidth="1"/>
    <col min="10511" max="10511" width="7.625" style="87" customWidth="1"/>
    <col min="10512" max="10513" width="8" style="87" customWidth="1"/>
    <col min="10514" max="10514" width="7.625" style="87" customWidth="1"/>
    <col min="10515" max="10515" width="7.875" style="87" customWidth="1"/>
    <col min="10516" max="10516" width="7.25" style="87" customWidth="1"/>
    <col min="10517" max="10517" width="7.5" style="87" customWidth="1"/>
    <col min="10518" max="10519" width="7.625" style="87" customWidth="1"/>
    <col min="10520" max="10520" width="7.375" style="87" customWidth="1"/>
    <col min="10521" max="10521" width="7.875" style="87" customWidth="1"/>
    <col min="10522" max="10522" width="7.75" style="87" customWidth="1"/>
    <col min="10523" max="10523" width="7.25" style="87" customWidth="1"/>
    <col min="10524" max="10524" width="7.875" style="87" customWidth="1"/>
    <col min="10525" max="10531" width="0" style="87" hidden="1" customWidth="1"/>
    <col min="10532" max="10532" width="4.875" style="87" customWidth="1"/>
    <col min="10533" max="10533" width="4.75" style="87" customWidth="1"/>
    <col min="10534" max="10534" width="5.5" style="87" customWidth="1"/>
    <col min="10535" max="10535" width="6.75" style="87" customWidth="1"/>
    <col min="10536" max="10536" width="17.375" style="87" customWidth="1"/>
    <col min="10537" max="10537" width="12.375" style="87" customWidth="1"/>
    <col min="10538" max="10748" width="6.25" style="87"/>
    <col min="10749" max="10749" width="6.5" style="87" customWidth="1"/>
    <col min="10750" max="10750" width="4.875" style="87" customWidth="1"/>
    <col min="10751" max="10751" width="4.75" style="87" customWidth="1"/>
    <col min="10752" max="10752" width="4" style="87" customWidth="1"/>
    <col min="10753" max="10753" width="8.5" style="87" customWidth="1"/>
    <col min="10754" max="10754" width="5.5" style="87" customWidth="1"/>
    <col min="10755" max="10755" width="13.875" style="87" customWidth="1"/>
    <col min="10756" max="10756" width="9.625" style="87" customWidth="1"/>
    <col min="10757" max="10759" width="0" style="87" hidden="1" customWidth="1"/>
    <col min="10760" max="10760" width="7.75" style="87" customWidth="1"/>
    <col min="10761" max="10761" width="8.875" style="87" customWidth="1"/>
    <col min="10762" max="10762" width="7.75" style="87" customWidth="1"/>
    <col min="10763" max="10763" width="8" style="87" customWidth="1"/>
    <col min="10764" max="10764" width="7.75" style="87" customWidth="1"/>
    <col min="10765" max="10765" width="7.875" style="87" customWidth="1"/>
    <col min="10766" max="10766" width="7.75" style="87" customWidth="1"/>
    <col min="10767" max="10767" width="7.625" style="87" customWidth="1"/>
    <col min="10768" max="10769" width="8" style="87" customWidth="1"/>
    <col min="10770" max="10770" width="7.625" style="87" customWidth="1"/>
    <col min="10771" max="10771" width="7.875" style="87" customWidth="1"/>
    <col min="10772" max="10772" width="7.25" style="87" customWidth="1"/>
    <col min="10773" max="10773" width="7.5" style="87" customWidth="1"/>
    <col min="10774" max="10775" width="7.625" style="87" customWidth="1"/>
    <col min="10776" max="10776" width="7.375" style="87" customWidth="1"/>
    <col min="10777" max="10777" width="7.875" style="87" customWidth="1"/>
    <col min="10778" max="10778" width="7.75" style="87" customWidth="1"/>
    <col min="10779" max="10779" width="7.25" style="87" customWidth="1"/>
    <col min="10780" max="10780" width="7.875" style="87" customWidth="1"/>
    <col min="10781" max="10787" width="0" style="87" hidden="1" customWidth="1"/>
    <col min="10788" max="10788" width="4.875" style="87" customWidth="1"/>
    <col min="10789" max="10789" width="4.75" style="87" customWidth="1"/>
    <col min="10790" max="10790" width="5.5" style="87" customWidth="1"/>
    <col min="10791" max="10791" width="6.75" style="87" customWidth="1"/>
    <col min="10792" max="10792" width="17.375" style="87" customWidth="1"/>
    <col min="10793" max="10793" width="12.375" style="87" customWidth="1"/>
    <col min="10794" max="11004" width="6.25" style="87"/>
    <col min="11005" max="11005" width="6.5" style="87" customWidth="1"/>
    <col min="11006" max="11006" width="4.875" style="87" customWidth="1"/>
    <col min="11007" max="11007" width="4.75" style="87" customWidth="1"/>
    <col min="11008" max="11008" width="4" style="87" customWidth="1"/>
    <col min="11009" max="11009" width="8.5" style="87" customWidth="1"/>
    <col min="11010" max="11010" width="5.5" style="87" customWidth="1"/>
    <col min="11011" max="11011" width="13.875" style="87" customWidth="1"/>
    <col min="11012" max="11012" width="9.625" style="87" customWidth="1"/>
    <col min="11013" max="11015" width="0" style="87" hidden="1" customWidth="1"/>
    <col min="11016" max="11016" width="7.75" style="87" customWidth="1"/>
    <col min="11017" max="11017" width="8.875" style="87" customWidth="1"/>
    <col min="11018" max="11018" width="7.75" style="87" customWidth="1"/>
    <col min="11019" max="11019" width="8" style="87" customWidth="1"/>
    <col min="11020" max="11020" width="7.75" style="87" customWidth="1"/>
    <col min="11021" max="11021" width="7.875" style="87" customWidth="1"/>
    <col min="11022" max="11022" width="7.75" style="87" customWidth="1"/>
    <col min="11023" max="11023" width="7.625" style="87" customWidth="1"/>
    <col min="11024" max="11025" width="8" style="87" customWidth="1"/>
    <col min="11026" max="11026" width="7.625" style="87" customWidth="1"/>
    <col min="11027" max="11027" width="7.875" style="87" customWidth="1"/>
    <col min="11028" max="11028" width="7.25" style="87" customWidth="1"/>
    <col min="11029" max="11029" width="7.5" style="87" customWidth="1"/>
    <col min="11030" max="11031" width="7.625" style="87" customWidth="1"/>
    <col min="11032" max="11032" width="7.375" style="87" customWidth="1"/>
    <col min="11033" max="11033" width="7.875" style="87" customWidth="1"/>
    <col min="11034" max="11034" width="7.75" style="87" customWidth="1"/>
    <col min="11035" max="11035" width="7.25" style="87" customWidth="1"/>
    <col min="11036" max="11036" width="7.875" style="87" customWidth="1"/>
    <col min="11037" max="11043" width="0" style="87" hidden="1" customWidth="1"/>
    <col min="11044" max="11044" width="4.875" style="87" customWidth="1"/>
    <col min="11045" max="11045" width="4.75" style="87" customWidth="1"/>
    <col min="11046" max="11046" width="5.5" style="87" customWidth="1"/>
    <col min="11047" max="11047" width="6.75" style="87" customWidth="1"/>
    <col min="11048" max="11048" width="17.375" style="87" customWidth="1"/>
    <col min="11049" max="11049" width="12.375" style="87" customWidth="1"/>
    <col min="11050" max="11260" width="6.25" style="87"/>
    <col min="11261" max="11261" width="6.5" style="87" customWidth="1"/>
    <col min="11262" max="11262" width="4.875" style="87" customWidth="1"/>
    <col min="11263" max="11263" width="4.75" style="87" customWidth="1"/>
    <col min="11264" max="11264" width="4" style="87" customWidth="1"/>
    <col min="11265" max="11265" width="8.5" style="87" customWidth="1"/>
    <col min="11266" max="11266" width="5.5" style="87" customWidth="1"/>
    <col min="11267" max="11267" width="13.875" style="87" customWidth="1"/>
    <col min="11268" max="11268" width="9.625" style="87" customWidth="1"/>
    <col min="11269" max="11271" width="0" style="87" hidden="1" customWidth="1"/>
    <col min="11272" max="11272" width="7.75" style="87" customWidth="1"/>
    <col min="11273" max="11273" width="8.875" style="87" customWidth="1"/>
    <col min="11274" max="11274" width="7.75" style="87" customWidth="1"/>
    <col min="11275" max="11275" width="8" style="87" customWidth="1"/>
    <col min="11276" max="11276" width="7.75" style="87" customWidth="1"/>
    <col min="11277" max="11277" width="7.875" style="87" customWidth="1"/>
    <col min="11278" max="11278" width="7.75" style="87" customWidth="1"/>
    <col min="11279" max="11279" width="7.625" style="87" customWidth="1"/>
    <col min="11280" max="11281" width="8" style="87" customWidth="1"/>
    <col min="11282" max="11282" width="7.625" style="87" customWidth="1"/>
    <col min="11283" max="11283" width="7.875" style="87" customWidth="1"/>
    <col min="11284" max="11284" width="7.25" style="87" customWidth="1"/>
    <col min="11285" max="11285" width="7.5" style="87" customWidth="1"/>
    <col min="11286" max="11287" width="7.625" style="87" customWidth="1"/>
    <col min="11288" max="11288" width="7.375" style="87" customWidth="1"/>
    <col min="11289" max="11289" width="7.875" style="87" customWidth="1"/>
    <col min="11290" max="11290" width="7.75" style="87" customWidth="1"/>
    <col min="11291" max="11291" width="7.25" style="87" customWidth="1"/>
    <col min="11292" max="11292" width="7.875" style="87" customWidth="1"/>
    <col min="11293" max="11299" width="0" style="87" hidden="1" customWidth="1"/>
    <col min="11300" max="11300" width="4.875" style="87" customWidth="1"/>
    <col min="11301" max="11301" width="4.75" style="87" customWidth="1"/>
    <col min="11302" max="11302" width="5.5" style="87" customWidth="1"/>
    <col min="11303" max="11303" width="6.75" style="87" customWidth="1"/>
    <col min="11304" max="11304" width="17.375" style="87" customWidth="1"/>
    <col min="11305" max="11305" width="12.375" style="87" customWidth="1"/>
    <col min="11306" max="11516" width="6.25" style="87"/>
    <col min="11517" max="11517" width="6.5" style="87" customWidth="1"/>
    <col min="11518" max="11518" width="4.875" style="87" customWidth="1"/>
    <col min="11519" max="11519" width="4.75" style="87" customWidth="1"/>
    <col min="11520" max="11520" width="4" style="87" customWidth="1"/>
    <col min="11521" max="11521" width="8.5" style="87" customWidth="1"/>
    <col min="11522" max="11522" width="5.5" style="87" customWidth="1"/>
    <col min="11523" max="11523" width="13.875" style="87" customWidth="1"/>
    <col min="11524" max="11524" width="9.625" style="87" customWidth="1"/>
    <col min="11525" max="11527" width="0" style="87" hidden="1" customWidth="1"/>
    <col min="11528" max="11528" width="7.75" style="87" customWidth="1"/>
    <col min="11529" max="11529" width="8.875" style="87" customWidth="1"/>
    <col min="11530" max="11530" width="7.75" style="87" customWidth="1"/>
    <col min="11531" max="11531" width="8" style="87" customWidth="1"/>
    <col min="11532" max="11532" width="7.75" style="87" customWidth="1"/>
    <col min="11533" max="11533" width="7.875" style="87" customWidth="1"/>
    <col min="11534" max="11534" width="7.75" style="87" customWidth="1"/>
    <col min="11535" max="11535" width="7.625" style="87" customWidth="1"/>
    <col min="11536" max="11537" width="8" style="87" customWidth="1"/>
    <col min="11538" max="11538" width="7.625" style="87" customWidth="1"/>
    <col min="11539" max="11539" width="7.875" style="87" customWidth="1"/>
    <col min="11540" max="11540" width="7.25" style="87" customWidth="1"/>
    <col min="11541" max="11541" width="7.5" style="87" customWidth="1"/>
    <col min="11542" max="11543" width="7.625" style="87" customWidth="1"/>
    <col min="11544" max="11544" width="7.375" style="87" customWidth="1"/>
    <col min="11545" max="11545" width="7.875" style="87" customWidth="1"/>
    <col min="11546" max="11546" width="7.75" style="87" customWidth="1"/>
    <col min="11547" max="11547" width="7.25" style="87" customWidth="1"/>
    <col min="11548" max="11548" width="7.875" style="87" customWidth="1"/>
    <col min="11549" max="11555" width="0" style="87" hidden="1" customWidth="1"/>
    <col min="11556" max="11556" width="4.875" style="87" customWidth="1"/>
    <col min="11557" max="11557" width="4.75" style="87" customWidth="1"/>
    <col min="11558" max="11558" width="5.5" style="87" customWidth="1"/>
    <col min="11559" max="11559" width="6.75" style="87" customWidth="1"/>
    <col min="11560" max="11560" width="17.375" style="87" customWidth="1"/>
    <col min="11561" max="11561" width="12.375" style="87" customWidth="1"/>
    <col min="11562" max="11772" width="6.25" style="87"/>
    <col min="11773" max="11773" width="6.5" style="87" customWidth="1"/>
    <col min="11774" max="11774" width="4.875" style="87" customWidth="1"/>
    <col min="11775" max="11775" width="4.75" style="87" customWidth="1"/>
    <col min="11776" max="11776" width="4" style="87" customWidth="1"/>
    <col min="11777" max="11777" width="8.5" style="87" customWidth="1"/>
    <col min="11778" max="11778" width="5.5" style="87" customWidth="1"/>
    <col min="11779" max="11779" width="13.875" style="87" customWidth="1"/>
    <col min="11780" max="11780" width="9.625" style="87" customWidth="1"/>
    <col min="11781" max="11783" width="0" style="87" hidden="1" customWidth="1"/>
    <col min="11784" max="11784" width="7.75" style="87" customWidth="1"/>
    <col min="11785" max="11785" width="8.875" style="87" customWidth="1"/>
    <col min="11786" max="11786" width="7.75" style="87" customWidth="1"/>
    <col min="11787" max="11787" width="8" style="87" customWidth="1"/>
    <col min="11788" max="11788" width="7.75" style="87" customWidth="1"/>
    <col min="11789" max="11789" width="7.875" style="87" customWidth="1"/>
    <col min="11790" max="11790" width="7.75" style="87" customWidth="1"/>
    <col min="11791" max="11791" width="7.625" style="87" customWidth="1"/>
    <col min="11792" max="11793" width="8" style="87" customWidth="1"/>
    <col min="11794" max="11794" width="7.625" style="87" customWidth="1"/>
    <col min="11795" max="11795" width="7.875" style="87" customWidth="1"/>
    <col min="11796" max="11796" width="7.25" style="87" customWidth="1"/>
    <col min="11797" max="11797" width="7.5" style="87" customWidth="1"/>
    <col min="11798" max="11799" width="7.625" style="87" customWidth="1"/>
    <col min="11800" max="11800" width="7.375" style="87" customWidth="1"/>
    <col min="11801" max="11801" width="7.875" style="87" customWidth="1"/>
    <col min="11802" max="11802" width="7.75" style="87" customWidth="1"/>
    <col min="11803" max="11803" width="7.25" style="87" customWidth="1"/>
    <col min="11804" max="11804" width="7.875" style="87" customWidth="1"/>
    <col min="11805" max="11811" width="0" style="87" hidden="1" customWidth="1"/>
    <col min="11812" max="11812" width="4.875" style="87" customWidth="1"/>
    <col min="11813" max="11813" width="4.75" style="87" customWidth="1"/>
    <col min="11814" max="11814" width="5.5" style="87" customWidth="1"/>
    <col min="11815" max="11815" width="6.75" style="87" customWidth="1"/>
    <col min="11816" max="11816" width="17.375" style="87" customWidth="1"/>
    <col min="11817" max="11817" width="12.375" style="87" customWidth="1"/>
    <col min="11818" max="12028" width="6.25" style="87"/>
    <col min="12029" max="12029" width="6.5" style="87" customWidth="1"/>
    <col min="12030" max="12030" width="4.875" style="87" customWidth="1"/>
    <col min="12031" max="12031" width="4.75" style="87" customWidth="1"/>
    <col min="12032" max="12032" width="4" style="87" customWidth="1"/>
    <col min="12033" max="12033" width="8.5" style="87" customWidth="1"/>
    <col min="12034" max="12034" width="5.5" style="87" customWidth="1"/>
    <col min="12035" max="12035" width="13.875" style="87" customWidth="1"/>
    <col min="12036" max="12036" width="9.625" style="87" customWidth="1"/>
    <col min="12037" max="12039" width="0" style="87" hidden="1" customWidth="1"/>
    <col min="12040" max="12040" width="7.75" style="87" customWidth="1"/>
    <col min="12041" max="12041" width="8.875" style="87" customWidth="1"/>
    <col min="12042" max="12042" width="7.75" style="87" customWidth="1"/>
    <col min="12043" max="12043" width="8" style="87" customWidth="1"/>
    <col min="12044" max="12044" width="7.75" style="87" customWidth="1"/>
    <col min="12045" max="12045" width="7.875" style="87" customWidth="1"/>
    <col min="12046" max="12046" width="7.75" style="87" customWidth="1"/>
    <col min="12047" max="12047" width="7.625" style="87" customWidth="1"/>
    <col min="12048" max="12049" width="8" style="87" customWidth="1"/>
    <col min="12050" max="12050" width="7.625" style="87" customWidth="1"/>
    <col min="12051" max="12051" width="7.875" style="87" customWidth="1"/>
    <col min="12052" max="12052" width="7.25" style="87" customWidth="1"/>
    <col min="12053" max="12053" width="7.5" style="87" customWidth="1"/>
    <col min="12054" max="12055" width="7.625" style="87" customWidth="1"/>
    <col min="12056" max="12056" width="7.375" style="87" customWidth="1"/>
    <col min="12057" max="12057" width="7.875" style="87" customWidth="1"/>
    <col min="12058" max="12058" width="7.75" style="87" customWidth="1"/>
    <col min="12059" max="12059" width="7.25" style="87" customWidth="1"/>
    <col min="12060" max="12060" width="7.875" style="87" customWidth="1"/>
    <col min="12061" max="12067" width="0" style="87" hidden="1" customWidth="1"/>
    <col min="12068" max="12068" width="4.875" style="87" customWidth="1"/>
    <col min="12069" max="12069" width="4.75" style="87" customWidth="1"/>
    <col min="12070" max="12070" width="5.5" style="87" customWidth="1"/>
    <col min="12071" max="12071" width="6.75" style="87" customWidth="1"/>
    <col min="12072" max="12072" width="17.375" style="87" customWidth="1"/>
    <col min="12073" max="12073" width="12.375" style="87" customWidth="1"/>
    <col min="12074" max="12284" width="6.25" style="87"/>
    <col min="12285" max="12285" width="6.5" style="87" customWidth="1"/>
    <col min="12286" max="12286" width="4.875" style="87" customWidth="1"/>
    <col min="12287" max="12287" width="4.75" style="87" customWidth="1"/>
    <col min="12288" max="12288" width="4" style="87" customWidth="1"/>
    <col min="12289" max="12289" width="8.5" style="87" customWidth="1"/>
    <col min="12290" max="12290" width="5.5" style="87" customWidth="1"/>
    <col min="12291" max="12291" width="13.875" style="87" customWidth="1"/>
    <col min="12292" max="12292" width="9.625" style="87" customWidth="1"/>
    <col min="12293" max="12295" width="0" style="87" hidden="1" customWidth="1"/>
    <col min="12296" max="12296" width="7.75" style="87" customWidth="1"/>
    <col min="12297" max="12297" width="8.875" style="87" customWidth="1"/>
    <col min="12298" max="12298" width="7.75" style="87" customWidth="1"/>
    <col min="12299" max="12299" width="8" style="87" customWidth="1"/>
    <col min="12300" max="12300" width="7.75" style="87" customWidth="1"/>
    <col min="12301" max="12301" width="7.875" style="87" customWidth="1"/>
    <col min="12302" max="12302" width="7.75" style="87" customWidth="1"/>
    <col min="12303" max="12303" width="7.625" style="87" customWidth="1"/>
    <col min="12304" max="12305" width="8" style="87" customWidth="1"/>
    <col min="12306" max="12306" width="7.625" style="87" customWidth="1"/>
    <col min="12307" max="12307" width="7.875" style="87" customWidth="1"/>
    <col min="12308" max="12308" width="7.25" style="87" customWidth="1"/>
    <col min="12309" max="12309" width="7.5" style="87" customWidth="1"/>
    <col min="12310" max="12311" width="7.625" style="87" customWidth="1"/>
    <col min="12312" max="12312" width="7.375" style="87" customWidth="1"/>
    <col min="12313" max="12313" width="7.875" style="87" customWidth="1"/>
    <col min="12314" max="12314" width="7.75" style="87" customWidth="1"/>
    <col min="12315" max="12315" width="7.25" style="87" customWidth="1"/>
    <col min="12316" max="12316" width="7.875" style="87" customWidth="1"/>
    <col min="12317" max="12323" width="0" style="87" hidden="1" customWidth="1"/>
    <col min="12324" max="12324" width="4.875" style="87" customWidth="1"/>
    <col min="12325" max="12325" width="4.75" style="87" customWidth="1"/>
    <col min="12326" max="12326" width="5.5" style="87" customWidth="1"/>
    <col min="12327" max="12327" width="6.75" style="87" customWidth="1"/>
    <col min="12328" max="12328" width="17.375" style="87" customWidth="1"/>
    <col min="12329" max="12329" width="12.375" style="87" customWidth="1"/>
    <col min="12330" max="12540" width="6.25" style="87"/>
    <col min="12541" max="12541" width="6.5" style="87" customWidth="1"/>
    <col min="12542" max="12542" width="4.875" style="87" customWidth="1"/>
    <col min="12543" max="12543" width="4.75" style="87" customWidth="1"/>
    <col min="12544" max="12544" width="4" style="87" customWidth="1"/>
    <col min="12545" max="12545" width="8.5" style="87" customWidth="1"/>
    <col min="12546" max="12546" width="5.5" style="87" customWidth="1"/>
    <col min="12547" max="12547" width="13.875" style="87" customWidth="1"/>
    <col min="12548" max="12548" width="9.625" style="87" customWidth="1"/>
    <col min="12549" max="12551" width="0" style="87" hidden="1" customWidth="1"/>
    <col min="12552" max="12552" width="7.75" style="87" customWidth="1"/>
    <col min="12553" max="12553" width="8.875" style="87" customWidth="1"/>
    <col min="12554" max="12554" width="7.75" style="87" customWidth="1"/>
    <col min="12555" max="12555" width="8" style="87" customWidth="1"/>
    <col min="12556" max="12556" width="7.75" style="87" customWidth="1"/>
    <col min="12557" max="12557" width="7.875" style="87" customWidth="1"/>
    <col min="12558" max="12558" width="7.75" style="87" customWidth="1"/>
    <col min="12559" max="12559" width="7.625" style="87" customWidth="1"/>
    <col min="12560" max="12561" width="8" style="87" customWidth="1"/>
    <col min="12562" max="12562" width="7.625" style="87" customWidth="1"/>
    <col min="12563" max="12563" width="7.875" style="87" customWidth="1"/>
    <col min="12564" max="12564" width="7.25" style="87" customWidth="1"/>
    <col min="12565" max="12565" width="7.5" style="87" customWidth="1"/>
    <col min="12566" max="12567" width="7.625" style="87" customWidth="1"/>
    <col min="12568" max="12568" width="7.375" style="87" customWidth="1"/>
    <col min="12569" max="12569" width="7.875" style="87" customWidth="1"/>
    <col min="12570" max="12570" width="7.75" style="87" customWidth="1"/>
    <col min="12571" max="12571" width="7.25" style="87" customWidth="1"/>
    <col min="12572" max="12572" width="7.875" style="87" customWidth="1"/>
    <col min="12573" max="12579" width="0" style="87" hidden="1" customWidth="1"/>
    <col min="12580" max="12580" width="4.875" style="87" customWidth="1"/>
    <col min="12581" max="12581" width="4.75" style="87" customWidth="1"/>
    <col min="12582" max="12582" width="5.5" style="87" customWidth="1"/>
    <col min="12583" max="12583" width="6.75" style="87" customWidth="1"/>
    <col min="12584" max="12584" width="17.375" style="87" customWidth="1"/>
    <col min="12585" max="12585" width="12.375" style="87" customWidth="1"/>
    <col min="12586" max="12796" width="6.25" style="87"/>
    <col min="12797" max="12797" width="6.5" style="87" customWidth="1"/>
    <col min="12798" max="12798" width="4.875" style="87" customWidth="1"/>
    <col min="12799" max="12799" width="4.75" style="87" customWidth="1"/>
    <col min="12800" max="12800" width="4" style="87" customWidth="1"/>
    <col min="12801" max="12801" width="8.5" style="87" customWidth="1"/>
    <col min="12802" max="12802" width="5.5" style="87" customWidth="1"/>
    <col min="12803" max="12803" width="13.875" style="87" customWidth="1"/>
    <col min="12804" max="12804" width="9.625" style="87" customWidth="1"/>
    <col min="12805" max="12807" width="0" style="87" hidden="1" customWidth="1"/>
    <col min="12808" max="12808" width="7.75" style="87" customWidth="1"/>
    <col min="12809" max="12809" width="8.875" style="87" customWidth="1"/>
    <col min="12810" max="12810" width="7.75" style="87" customWidth="1"/>
    <col min="12811" max="12811" width="8" style="87" customWidth="1"/>
    <col min="12812" max="12812" width="7.75" style="87" customWidth="1"/>
    <col min="12813" max="12813" width="7.875" style="87" customWidth="1"/>
    <col min="12814" max="12814" width="7.75" style="87" customWidth="1"/>
    <col min="12815" max="12815" width="7.625" style="87" customWidth="1"/>
    <col min="12816" max="12817" width="8" style="87" customWidth="1"/>
    <col min="12818" max="12818" width="7.625" style="87" customWidth="1"/>
    <col min="12819" max="12819" width="7.875" style="87" customWidth="1"/>
    <col min="12820" max="12820" width="7.25" style="87" customWidth="1"/>
    <col min="12821" max="12821" width="7.5" style="87" customWidth="1"/>
    <col min="12822" max="12823" width="7.625" style="87" customWidth="1"/>
    <col min="12824" max="12824" width="7.375" style="87" customWidth="1"/>
    <col min="12825" max="12825" width="7.875" style="87" customWidth="1"/>
    <col min="12826" max="12826" width="7.75" style="87" customWidth="1"/>
    <col min="12827" max="12827" width="7.25" style="87" customWidth="1"/>
    <col min="12828" max="12828" width="7.875" style="87" customWidth="1"/>
    <col min="12829" max="12835" width="0" style="87" hidden="1" customWidth="1"/>
    <col min="12836" max="12836" width="4.875" style="87" customWidth="1"/>
    <col min="12837" max="12837" width="4.75" style="87" customWidth="1"/>
    <col min="12838" max="12838" width="5.5" style="87" customWidth="1"/>
    <col min="12839" max="12839" width="6.75" style="87" customWidth="1"/>
    <col min="12840" max="12840" width="17.375" style="87" customWidth="1"/>
    <col min="12841" max="12841" width="12.375" style="87" customWidth="1"/>
    <col min="12842" max="13052" width="6.25" style="87"/>
    <col min="13053" max="13053" width="6.5" style="87" customWidth="1"/>
    <col min="13054" max="13054" width="4.875" style="87" customWidth="1"/>
    <col min="13055" max="13055" width="4.75" style="87" customWidth="1"/>
    <col min="13056" max="13056" width="4" style="87" customWidth="1"/>
    <col min="13057" max="13057" width="8.5" style="87" customWidth="1"/>
    <col min="13058" max="13058" width="5.5" style="87" customWidth="1"/>
    <col min="13059" max="13059" width="13.875" style="87" customWidth="1"/>
    <col min="13060" max="13060" width="9.625" style="87" customWidth="1"/>
    <col min="13061" max="13063" width="0" style="87" hidden="1" customWidth="1"/>
    <col min="13064" max="13064" width="7.75" style="87" customWidth="1"/>
    <col min="13065" max="13065" width="8.875" style="87" customWidth="1"/>
    <col min="13066" max="13066" width="7.75" style="87" customWidth="1"/>
    <col min="13067" max="13067" width="8" style="87" customWidth="1"/>
    <col min="13068" max="13068" width="7.75" style="87" customWidth="1"/>
    <col min="13069" max="13069" width="7.875" style="87" customWidth="1"/>
    <col min="13070" max="13070" width="7.75" style="87" customWidth="1"/>
    <col min="13071" max="13071" width="7.625" style="87" customWidth="1"/>
    <col min="13072" max="13073" width="8" style="87" customWidth="1"/>
    <col min="13074" max="13074" width="7.625" style="87" customWidth="1"/>
    <col min="13075" max="13075" width="7.875" style="87" customWidth="1"/>
    <col min="13076" max="13076" width="7.25" style="87" customWidth="1"/>
    <col min="13077" max="13077" width="7.5" style="87" customWidth="1"/>
    <col min="13078" max="13079" width="7.625" style="87" customWidth="1"/>
    <col min="13080" max="13080" width="7.375" style="87" customWidth="1"/>
    <col min="13081" max="13081" width="7.875" style="87" customWidth="1"/>
    <col min="13082" max="13082" width="7.75" style="87" customWidth="1"/>
    <col min="13083" max="13083" width="7.25" style="87" customWidth="1"/>
    <col min="13084" max="13084" width="7.875" style="87" customWidth="1"/>
    <col min="13085" max="13091" width="0" style="87" hidden="1" customWidth="1"/>
    <col min="13092" max="13092" width="4.875" style="87" customWidth="1"/>
    <col min="13093" max="13093" width="4.75" style="87" customWidth="1"/>
    <col min="13094" max="13094" width="5.5" style="87" customWidth="1"/>
    <col min="13095" max="13095" width="6.75" style="87" customWidth="1"/>
    <col min="13096" max="13096" width="17.375" style="87" customWidth="1"/>
    <col min="13097" max="13097" width="12.375" style="87" customWidth="1"/>
    <col min="13098" max="13308" width="6.25" style="87"/>
    <col min="13309" max="13309" width="6.5" style="87" customWidth="1"/>
    <col min="13310" max="13310" width="4.875" style="87" customWidth="1"/>
    <col min="13311" max="13311" width="4.75" style="87" customWidth="1"/>
    <col min="13312" max="13312" width="4" style="87" customWidth="1"/>
    <col min="13313" max="13313" width="8.5" style="87" customWidth="1"/>
    <col min="13314" max="13314" width="5.5" style="87" customWidth="1"/>
    <col min="13315" max="13315" width="13.875" style="87" customWidth="1"/>
    <col min="13316" max="13316" width="9.625" style="87" customWidth="1"/>
    <col min="13317" max="13319" width="0" style="87" hidden="1" customWidth="1"/>
    <col min="13320" max="13320" width="7.75" style="87" customWidth="1"/>
    <col min="13321" max="13321" width="8.875" style="87" customWidth="1"/>
    <col min="13322" max="13322" width="7.75" style="87" customWidth="1"/>
    <col min="13323" max="13323" width="8" style="87" customWidth="1"/>
    <col min="13324" max="13324" width="7.75" style="87" customWidth="1"/>
    <col min="13325" max="13325" width="7.875" style="87" customWidth="1"/>
    <col min="13326" max="13326" width="7.75" style="87" customWidth="1"/>
    <col min="13327" max="13327" width="7.625" style="87" customWidth="1"/>
    <col min="13328" max="13329" width="8" style="87" customWidth="1"/>
    <col min="13330" max="13330" width="7.625" style="87" customWidth="1"/>
    <col min="13331" max="13331" width="7.875" style="87" customWidth="1"/>
    <col min="13332" max="13332" width="7.25" style="87" customWidth="1"/>
    <col min="13333" max="13333" width="7.5" style="87" customWidth="1"/>
    <col min="13334" max="13335" width="7.625" style="87" customWidth="1"/>
    <col min="13336" max="13336" width="7.375" style="87" customWidth="1"/>
    <col min="13337" max="13337" width="7.875" style="87" customWidth="1"/>
    <col min="13338" max="13338" width="7.75" style="87" customWidth="1"/>
    <col min="13339" max="13339" width="7.25" style="87" customWidth="1"/>
    <col min="13340" max="13340" width="7.875" style="87" customWidth="1"/>
    <col min="13341" max="13347" width="0" style="87" hidden="1" customWidth="1"/>
    <col min="13348" max="13348" width="4.875" style="87" customWidth="1"/>
    <col min="13349" max="13349" width="4.75" style="87" customWidth="1"/>
    <col min="13350" max="13350" width="5.5" style="87" customWidth="1"/>
    <col min="13351" max="13351" width="6.75" style="87" customWidth="1"/>
    <col min="13352" max="13352" width="17.375" style="87" customWidth="1"/>
    <col min="13353" max="13353" width="12.375" style="87" customWidth="1"/>
    <col min="13354" max="13564" width="6.25" style="87"/>
    <col min="13565" max="13565" width="6.5" style="87" customWidth="1"/>
    <col min="13566" max="13566" width="4.875" style="87" customWidth="1"/>
    <col min="13567" max="13567" width="4.75" style="87" customWidth="1"/>
    <col min="13568" max="13568" width="4" style="87" customWidth="1"/>
    <col min="13569" max="13569" width="8.5" style="87" customWidth="1"/>
    <col min="13570" max="13570" width="5.5" style="87" customWidth="1"/>
    <col min="13571" max="13571" width="13.875" style="87" customWidth="1"/>
    <col min="13572" max="13572" width="9.625" style="87" customWidth="1"/>
    <col min="13573" max="13575" width="0" style="87" hidden="1" customWidth="1"/>
    <col min="13576" max="13576" width="7.75" style="87" customWidth="1"/>
    <col min="13577" max="13577" width="8.875" style="87" customWidth="1"/>
    <col min="13578" max="13578" width="7.75" style="87" customWidth="1"/>
    <col min="13579" max="13579" width="8" style="87" customWidth="1"/>
    <col min="13580" max="13580" width="7.75" style="87" customWidth="1"/>
    <col min="13581" max="13581" width="7.875" style="87" customWidth="1"/>
    <col min="13582" max="13582" width="7.75" style="87" customWidth="1"/>
    <col min="13583" max="13583" width="7.625" style="87" customWidth="1"/>
    <col min="13584" max="13585" width="8" style="87" customWidth="1"/>
    <col min="13586" max="13586" width="7.625" style="87" customWidth="1"/>
    <col min="13587" max="13587" width="7.875" style="87" customWidth="1"/>
    <col min="13588" max="13588" width="7.25" style="87" customWidth="1"/>
    <col min="13589" max="13589" width="7.5" style="87" customWidth="1"/>
    <col min="13590" max="13591" width="7.625" style="87" customWidth="1"/>
    <col min="13592" max="13592" width="7.375" style="87" customWidth="1"/>
    <col min="13593" max="13593" width="7.875" style="87" customWidth="1"/>
    <col min="13594" max="13594" width="7.75" style="87" customWidth="1"/>
    <col min="13595" max="13595" width="7.25" style="87" customWidth="1"/>
    <col min="13596" max="13596" width="7.875" style="87" customWidth="1"/>
    <col min="13597" max="13603" width="0" style="87" hidden="1" customWidth="1"/>
    <col min="13604" max="13604" width="4.875" style="87" customWidth="1"/>
    <col min="13605" max="13605" width="4.75" style="87" customWidth="1"/>
    <col min="13606" max="13606" width="5.5" style="87" customWidth="1"/>
    <col min="13607" max="13607" width="6.75" style="87" customWidth="1"/>
    <col min="13608" max="13608" width="17.375" style="87" customWidth="1"/>
    <col min="13609" max="13609" width="12.375" style="87" customWidth="1"/>
    <col min="13610" max="13820" width="6.25" style="87"/>
    <col min="13821" max="13821" width="6.5" style="87" customWidth="1"/>
    <col min="13822" max="13822" width="4.875" style="87" customWidth="1"/>
    <col min="13823" max="13823" width="4.75" style="87" customWidth="1"/>
    <col min="13824" max="13824" width="4" style="87" customWidth="1"/>
    <col min="13825" max="13825" width="8.5" style="87" customWidth="1"/>
    <col min="13826" max="13826" width="5.5" style="87" customWidth="1"/>
    <col min="13827" max="13827" width="13.875" style="87" customWidth="1"/>
    <col min="13828" max="13828" width="9.625" style="87" customWidth="1"/>
    <col min="13829" max="13831" width="0" style="87" hidden="1" customWidth="1"/>
    <col min="13832" max="13832" width="7.75" style="87" customWidth="1"/>
    <col min="13833" max="13833" width="8.875" style="87" customWidth="1"/>
    <col min="13834" max="13834" width="7.75" style="87" customWidth="1"/>
    <col min="13835" max="13835" width="8" style="87" customWidth="1"/>
    <col min="13836" max="13836" width="7.75" style="87" customWidth="1"/>
    <col min="13837" max="13837" width="7.875" style="87" customWidth="1"/>
    <col min="13838" max="13838" width="7.75" style="87" customWidth="1"/>
    <col min="13839" max="13839" width="7.625" style="87" customWidth="1"/>
    <col min="13840" max="13841" width="8" style="87" customWidth="1"/>
    <col min="13842" max="13842" width="7.625" style="87" customWidth="1"/>
    <col min="13843" max="13843" width="7.875" style="87" customWidth="1"/>
    <col min="13844" max="13844" width="7.25" style="87" customWidth="1"/>
    <col min="13845" max="13845" width="7.5" style="87" customWidth="1"/>
    <col min="13846" max="13847" width="7.625" style="87" customWidth="1"/>
    <col min="13848" max="13848" width="7.375" style="87" customWidth="1"/>
    <col min="13849" max="13849" width="7.875" style="87" customWidth="1"/>
    <col min="13850" max="13850" width="7.75" style="87" customWidth="1"/>
    <col min="13851" max="13851" width="7.25" style="87" customWidth="1"/>
    <col min="13852" max="13852" width="7.875" style="87" customWidth="1"/>
    <col min="13853" max="13859" width="0" style="87" hidden="1" customWidth="1"/>
    <col min="13860" max="13860" width="4.875" style="87" customWidth="1"/>
    <col min="13861" max="13861" width="4.75" style="87" customWidth="1"/>
    <col min="13862" max="13862" width="5.5" style="87" customWidth="1"/>
    <col min="13863" max="13863" width="6.75" style="87" customWidth="1"/>
    <col min="13864" max="13864" width="17.375" style="87" customWidth="1"/>
    <col min="13865" max="13865" width="12.375" style="87" customWidth="1"/>
    <col min="13866" max="14076" width="6.25" style="87"/>
    <col min="14077" max="14077" width="6.5" style="87" customWidth="1"/>
    <col min="14078" max="14078" width="4.875" style="87" customWidth="1"/>
    <col min="14079" max="14079" width="4.75" style="87" customWidth="1"/>
    <col min="14080" max="14080" width="4" style="87" customWidth="1"/>
    <col min="14081" max="14081" width="8.5" style="87" customWidth="1"/>
    <col min="14082" max="14082" width="5.5" style="87" customWidth="1"/>
    <col min="14083" max="14083" width="13.875" style="87" customWidth="1"/>
    <col min="14084" max="14084" width="9.625" style="87" customWidth="1"/>
    <col min="14085" max="14087" width="0" style="87" hidden="1" customWidth="1"/>
    <col min="14088" max="14088" width="7.75" style="87" customWidth="1"/>
    <col min="14089" max="14089" width="8.875" style="87" customWidth="1"/>
    <col min="14090" max="14090" width="7.75" style="87" customWidth="1"/>
    <col min="14091" max="14091" width="8" style="87" customWidth="1"/>
    <col min="14092" max="14092" width="7.75" style="87" customWidth="1"/>
    <col min="14093" max="14093" width="7.875" style="87" customWidth="1"/>
    <col min="14094" max="14094" width="7.75" style="87" customWidth="1"/>
    <col min="14095" max="14095" width="7.625" style="87" customWidth="1"/>
    <col min="14096" max="14097" width="8" style="87" customWidth="1"/>
    <col min="14098" max="14098" width="7.625" style="87" customWidth="1"/>
    <col min="14099" max="14099" width="7.875" style="87" customWidth="1"/>
    <col min="14100" max="14100" width="7.25" style="87" customWidth="1"/>
    <col min="14101" max="14101" width="7.5" style="87" customWidth="1"/>
    <col min="14102" max="14103" width="7.625" style="87" customWidth="1"/>
    <col min="14104" max="14104" width="7.375" style="87" customWidth="1"/>
    <col min="14105" max="14105" width="7.875" style="87" customWidth="1"/>
    <col min="14106" max="14106" width="7.75" style="87" customWidth="1"/>
    <col min="14107" max="14107" width="7.25" style="87" customWidth="1"/>
    <col min="14108" max="14108" width="7.875" style="87" customWidth="1"/>
    <col min="14109" max="14115" width="0" style="87" hidden="1" customWidth="1"/>
    <col min="14116" max="14116" width="4.875" style="87" customWidth="1"/>
    <col min="14117" max="14117" width="4.75" style="87" customWidth="1"/>
    <col min="14118" max="14118" width="5.5" style="87" customWidth="1"/>
    <col min="14119" max="14119" width="6.75" style="87" customWidth="1"/>
    <col min="14120" max="14120" width="17.375" style="87" customWidth="1"/>
    <col min="14121" max="14121" width="12.375" style="87" customWidth="1"/>
    <col min="14122" max="14332" width="6.25" style="87"/>
    <col min="14333" max="14333" width="6.5" style="87" customWidth="1"/>
    <col min="14334" max="14334" width="4.875" style="87" customWidth="1"/>
    <col min="14335" max="14335" width="4.75" style="87" customWidth="1"/>
    <col min="14336" max="14336" width="4" style="87" customWidth="1"/>
    <col min="14337" max="14337" width="8.5" style="87" customWidth="1"/>
    <col min="14338" max="14338" width="5.5" style="87" customWidth="1"/>
    <col min="14339" max="14339" width="13.875" style="87" customWidth="1"/>
    <col min="14340" max="14340" width="9.625" style="87" customWidth="1"/>
    <col min="14341" max="14343" width="0" style="87" hidden="1" customWidth="1"/>
    <col min="14344" max="14344" width="7.75" style="87" customWidth="1"/>
    <col min="14345" max="14345" width="8.875" style="87" customWidth="1"/>
    <col min="14346" max="14346" width="7.75" style="87" customWidth="1"/>
    <col min="14347" max="14347" width="8" style="87" customWidth="1"/>
    <col min="14348" max="14348" width="7.75" style="87" customWidth="1"/>
    <col min="14349" max="14349" width="7.875" style="87" customWidth="1"/>
    <col min="14350" max="14350" width="7.75" style="87" customWidth="1"/>
    <col min="14351" max="14351" width="7.625" style="87" customWidth="1"/>
    <col min="14352" max="14353" width="8" style="87" customWidth="1"/>
    <col min="14354" max="14354" width="7.625" style="87" customWidth="1"/>
    <col min="14355" max="14355" width="7.875" style="87" customWidth="1"/>
    <col min="14356" max="14356" width="7.25" style="87" customWidth="1"/>
    <col min="14357" max="14357" width="7.5" style="87" customWidth="1"/>
    <col min="14358" max="14359" width="7.625" style="87" customWidth="1"/>
    <col min="14360" max="14360" width="7.375" style="87" customWidth="1"/>
    <col min="14361" max="14361" width="7.875" style="87" customWidth="1"/>
    <col min="14362" max="14362" width="7.75" style="87" customWidth="1"/>
    <col min="14363" max="14363" width="7.25" style="87" customWidth="1"/>
    <col min="14364" max="14364" width="7.875" style="87" customWidth="1"/>
    <col min="14365" max="14371" width="0" style="87" hidden="1" customWidth="1"/>
    <col min="14372" max="14372" width="4.875" style="87" customWidth="1"/>
    <col min="14373" max="14373" width="4.75" style="87" customWidth="1"/>
    <col min="14374" max="14374" width="5.5" style="87" customWidth="1"/>
    <col min="14375" max="14375" width="6.75" style="87" customWidth="1"/>
    <col min="14376" max="14376" width="17.375" style="87" customWidth="1"/>
    <col min="14377" max="14377" width="12.375" style="87" customWidth="1"/>
    <col min="14378" max="14588" width="6.25" style="87"/>
    <col min="14589" max="14589" width="6.5" style="87" customWidth="1"/>
    <col min="14590" max="14590" width="4.875" style="87" customWidth="1"/>
    <col min="14591" max="14591" width="4.75" style="87" customWidth="1"/>
    <col min="14592" max="14592" width="4" style="87" customWidth="1"/>
    <col min="14593" max="14593" width="8.5" style="87" customWidth="1"/>
    <col min="14594" max="14594" width="5.5" style="87" customWidth="1"/>
    <col min="14595" max="14595" width="13.875" style="87" customWidth="1"/>
    <col min="14596" max="14596" width="9.625" style="87" customWidth="1"/>
    <col min="14597" max="14599" width="0" style="87" hidden="1" customWidth="1"/>
    <col min="14600" max="14600" width="7.75" style="87" customWidth="1"/>
    <col min="14601" max="14601" width="8.875" style="87" customWidth="1"/>
    <col min="14602" max="14602" width="7.75" style="87" customWidth="1"/>
    <col min="14603" max="14603" width="8" style="87" customWidth="1"/>
    <col min="14604" max="14604" width="7.75" style="87" customWidth="1"/>
    <col min="14605" max="14605" width="7.875" style="87" customWidth="1"/>
    <col min="14606" max="14606" width="7.75" style="87" customWidth="1"/>
    <col min="14607" max="14607" width="7.625" style="87" customWidth="1"/>
    <col min="14608" max="14609" width="8" style="87" customWidth="1"/>
    <col min="14610" max="14610" width="7.625" style="87" customWidth="1"/>
    <col min="14611" max="14611" width="7.875" style="87" customWidth="1"/>
    <col min="14612" max="14612" width="7.25" style="87" customWidth="1"/>
    <col min="14613" max="14613" width="7.5" style="87" customWidth="1"/>
    <col min="14614" max="14615" width="7.625" style="87" customWidth="1"/>
    <col min="14616" max="14616" width="7.375" style="87" customWidth="1"/>
    <col min="14617" max="14617" width="7.875" style="87" customWidth="1"/>
    <col min="14618" max="14618" width="7.75" style="87" customWidth="1"/>
    <col min="14619" max="14619" width="7.25" style="87" customWidth="1"/>
    <col min="14620" max="14620" width="7.875" style="87" customWidth="1"/>
    <col min="14621" max="14627" width="0" style="87" hidden="1" customWidth="1"/>
    <col min="14628" max="14628" width="4.875" style="87" customWidth="1"/>
    <col min="14629" max="14629" width="4.75" style="87" customWidth="1"/>
    <col min="14630" max="14630" width="5.5" style="87" customWidth="1"/>
    <col min="14631" max="14631" width="6.75" style="87" customWidth="1"/>
    <col min="14632" max="14632" width="17.375" style="87" customWidth="1"/>
    <col min="14633" max="14633" width="12.375" style="87" customWidth="1"/>
    <col min="14634" max="14844" width="6.25" style="87"/>
    <col min="14845" max="14845" width="6.5" style="87" customWidth="1"/>
    <col min="14846" max="14846" width="4.875" style="87" customWidth="1"/>
    <col min="14847" max="14847" width="4.75" style="87" customWidth="1"/>
    <col min="14848" max="14848" width="4" style="87" customWidth="1"/>
    <col min="14849" max="14849" width="8.5" style="87" customWidth="1"/>
    <col min="14850" max="14850" width="5.5" style="87" customWidth="1"/>
    <col min="14851" max="14851" width="13.875" style="87" customWidth="1"/>
    <col min="14852" max="14852" width="9.625" style="87" customWidth="1"/>
    <col min="14853" max="14855" width="0" style="87" hidden="1" customWidth="1"/>
    <col min="14856" max="14856" width="7.75" style="87" customWidth="1"/>
    <col min="14857" max="14857" width="8.875" style="87" customWidth="1"/>
    <col min="14858" max="14858" width="7.75" style="87" customWidth="1"/>
    <col min="14859" max="14859" width="8" style="87" customWidth="1"/>
    <col min="14860" max="14860" width="7.75" style="87" customWidth="1"/>
    <col min="14861" max="14861" width="7.875" style="87" customWidth="1"/>
    <col min="14862" max="14862" width="7.75" style="87" customWidth="1"/>
    <col min="14863" max="14863" width="7.625" style="87" customWidth="1"/>
    <col min="14864" max="14865" width="8" style="87" customWidth="1"/>
    <col min="14866" max="14866" width="7.625" style="87" customWidth="1"/>
    <col min="14867" max="14867" width="7.875" style="87" customWidth="1"/>
    <col min="14868" max="14868" width="7.25" style="87" customWidth="1"/>
    <col min="14869" max="14869" width="7.5" style="87" customWidth="1"/>
    <col min="14870" max="14871" width="7.625" style="87" customWidth="1"/>
    <col min="14872" max="14872" width="7.375" style="87" customWidth="1"/>
    <col min="14873" max="14873" width="7.875" style="87" customWidth="1"/>
    <col min="14874" max="14874" width="7.75" style="87" customWidth="1"/>
    <col min="14875" max="14875" width="7.25" style="87" customWidth="1"/>
    <col min="14876" max="14876" width="7.875" style="87" customWidth="1"/>
    <col min="14877" max="14883" width="0" style="87" hidden="1" customWidth="1"/>
    <col min="14884" max="14884" width="4.875" style="87" customWidth="1"/>
    <col min="14885" max="14885" width="4.75" style="87" customWidth="1"/>
    <col min="14886" max="14886" width="5.5" style="87" customWidth="1"/>
    <col min="14887" max="14887" width="6.75" style="87" customWidth="1"/>
    <col min="14888" max="14888" width="17.375" style="87" customWidth="1"/>
    <col min="14889" max="14889" width="12.375" style="87" customWidth="1"/>
    <col min="14890" max="15100" width="6.25" style="87"/>
    <col min="15101" max="15101" width="6.5" style="87" customWidth="1"/>
    <col min="15102" max="15102" width="4.875" style="87" customWidth="1"/>
    <col min="15103" max="15103" width="4.75" style="87" customWidth="1"/>
    <col min="15104" max="15104" width="4" style="87" customWidth="1"/>
    <col min="15105" max="15105" width="8.5" style="87" customWidth="1"/>
    <col min="15106" max="15106" width="5.5" style="87" customWidth="1"/>
    <col min="15107" max="15107" width="13.875" style="87" customWidth="1"/>
    <col min="15108" max="15108" width="9.625" style="87" customWidth="1"/>
    <col min="15109" max="15111" width="0" style="87" hidden="1" customWidth="1"/>
    <col min="15112" max="15112" width="7.75" style="87" customWidth="1"/>
    <col min="15113" max="15113" width="8.875" style="87" customWidth="1"/>
    <col min="15114" max="15114" width="7.75" style="87" customWidth="1"/>
    <col min="15115" max="15115" width="8" style="87" customWidth="1"/>
    <col min="15116" max="15116" width="7.75" style="87" customWidth="1"/>
    <col min="15117" max="15117" width="7.875" style="87" customWidth="1"/>
    <col min="15118" max="15118" width="7.75" style="87" customWidth="1"/>
    <col min="15119" max="15119" width="7.625" style="87" customWidth="1"/>
    <col min="15120" max="15121" width="8" style="87" customWidth="1"/>
    <col min="15122" max="15122" width="7.625" style="87" customWidth="1"/>
    <col min="15123" max="15123" width="7.875" style="87" customWidth="1"/>
    <col min="15124" max="15124" width="7.25" style="87" customWidth="1"/>
    <col min="15125" max="15125" width="7.5" style="87" customWidth="1"/>
    <col min="15126" max="15127" width="7.625" style="87" customWidth="1"/>
    <col min="15128" max="15128" width="7.375" style="87" customWidth="1"/>
    <col min="15129" max="15129" width="7.875" style="87" customWidth="1"/>
    <col min="15130" max="15130" width="7.75" style="87" customWidth="1"/>
    <col min="15131" max="15131" width="7.25" style="87" customWidth="1"/>
    <col min="15132" max="15132" width="7.875" style="87" customWidth="1"/>
    <col min="15133" max="15139" width="0" style="87" hidden="1" customWidth="1"/>
    <col min="15140" max="15140" width="4.875" style="87" customWidth="1"/>
    <col min="15141" max="15141" width="4.75" style="87" customWidth="1"/>
    <col min="15142" max="15142" width="5.5" style="87" customWidth="1"/>
    <col min="15143" max="15143" width="6.75" style="87" customWidth="1"/>
    <col min="15144" max="15144" width="17.375" style="87" customWidth="1"/>
    <col min="15145" max="15145" width="12.375" style="87" customWidth="1"/>
    <col min="15146" max="15356" width="6.25" style="87"/>
    <col min="15357" max="15357" width="6.5" style="87" customWidth="1"/>
    <col min="15358" max="15358" width="4.875" style="87" customWidth="1"/>
    <col min="15359" max="15359" width="4.75" style="87" customWidth="1"/>
    <col min="15360" max="15360" width="4" style="87" customWidth="1"/>
    <col min="15361" max="15361" width="8.5" style="87" customWidth="1"/>
    <col min="15362" max="15362" width="5.5" style="87" customWidth="1"/>
    <col min="15363" max="15363" width="13.875" style="87" customWidth="1"/>
    <col min="15364" max="15364" width="9.625" style="87" customWidth="1"/>
    <col min="15365" max="15367" width="0" style="87" hidden="1" customWidth="1"/>
    <col min="15368" max="15368" width="7.75" style="87" customWidth="1"/>
    <col min="15369" max="15369" width="8.875" style="87" customWidth="1"/>
    <col min="15370" max="15370" width="7.75" style="87" customWidth="1"/>
    <col min="15371" max="15371" width="8" style="87" customWidth="1"/>
    <col min="15372" max="15372" width="7.75" style="87" customWidth="1"/>
    <col min="15373" max="15373" width="7.875" style="87" customWidth="1"/>
    <col min="15374" max="15374" width="7.75" style="87" customWidth="1"/>
    <col min="15375" max="15375" width="7.625" style="87" customWidth="1"/>
    <col min="15376" max="15377" width="8" style="87" customWidth="1"/>
    <col min="15378" max="15378" width="7.625" style="87" customWidth="1"/>
    <col min="15379" max="15379" width="7.875" style="87" customWidth="1"/>
    <col min="15380" max="15380" width="7.25" style="87" customWidth="1"/>
    <col min="15381" max="15381" width="7.5" style="87" customWidth="1"/>
    <col min="15382" max="15383" width="7.625" style="87" customWidth="1"/>
    <col min="15384" max="15384" width="7.375" style="87" customWidth="1"/>
    <col min="15385" max="15385" width="7.875" style="87" customWidth="1"/>
    <col min="15386" max="15386" width="7.75" style="87" customWidth="1"/>
    <col min="15387" max="15387" width="7.25" style="87" customWidth="1"/>
    <col min="15388" max="15388" width="7.875" style="87" customWidth="1"/>
    <col min="15389" max="15395" width="0" style="87" hidden="1" customWidth="1"/>
    <col min="15396" max="15396" width="4.875" style="87" customWidth="1"/>
    <col min="15397" max="15397" width="4.75" style="87" customWidth="1"/>
    <col min="15398" max="15398" width="5.5" style="87" customWidth="1"/>
    <col min="15399" max="15399" width="6.75" style="87" customWidth="1"/>
    <col min="15400" max="15400" width="17.375" style="87" customWidth="1"/>
    <col min="15401" max="15401" width="12.375" style="87" customWidth="1"/>
    <col min="15402" max="15612" width="6.25" style="87"/>
    <col min="15613" max="15613" width="6.5" style="87" customWidth="1"/>
    <col min="15614" max="15614" width="4.875" style="87" customWidth="1"/>
    <col min="15615" max="15615" width="4.75" style="87" customWidth="1"/>
    <col min="15616" max="15616" width="4" style="87" customWidth="1"/>
    <col min="15617" max="15617" width="8.5" style="87" customWidth="1"/>
    <col min="15618" max="15618" width="5.5" style="87" customWidth="1"/>
    <col min="15619" max="15619" width="13.875" style="87" customWidth="1"/>
    <col min="15620" max="15620" width="9.625" style="87" customWidth="1"/>
    <col min="15621" max="15623" width="0" style="87" hidden="1" customWidth="1"/>
    <col min="15624" max="15624" width="7.75" style="87" customWidth="1"/>
    <col min="15625" max="15625" width="8.875" style="87" customWidth="1"/>
    <col min="15626" max="15626" width="7.75" style="87" customWidth="1"/>
    <col min="15627" max="15627" width="8" style="87" customWidth="1"/>
    <col min="15628" max="15628" width="7.75" style="87" customWidth="1"/>
    <col min="15629" max="15629" width="7.875" style="87" customWidth="1"/>
    <col min="15630" max="15630" width="7.75" style="87" customWidth="1"/>
    <col min="15631" max="15631" width="7.625" style="87" customWidth="1"/>
    <col min="15632" max="15633" width="8" style="87" customWidth="1"/>
    <col min="15634" max="15634" width="7.625" style="87" customWidth="1"/>
    <col min="15635" max="15635" width="7.875" style="87" customWidth="1"/>
    <col min="15636" max="15636" width="7.25" style="87" customWidth="1"/>
    <col min="15637" max="15637" width="7.5" style="87" customWidth="1"/>
    <col min="15638" max="15639" width="7.625" style="87" customWidth="1"/>
    <col min="15640" max="15640" width="7.375" style="87" customWidth="1"/>
    <col min="15641" max="15641" width="7.875" style="87" customWidth="1"/>
    <col min="15642" max="15642" width="7.75" style="87" customWidth="1"/>
    <col min="15643" max="15643" width="7.25" style="87" customWidth="1"/>
    <col min="15644" max="15644" width="7.875" style="87" customWidth="1"/>
    <col min="15645" max="15651" width="0" style="87" hidden="1" customWidth="1"/>
    <col min="15652" max="15652" width="4.875" style="87" customWidth="1"/>
    <col min="15653" max="15653" width="4.75" style="87" customWidth="1"/>
    <col min="15654" max="15654" width="5.5" style="87" customWidth="1"/>
    <col min="15655" max="15655" width="6.75" style="87" customWidth="1"/>
    <col min="15656" max="15656" width="17.375" style="87" customWidth="1"/>
    <col min="15657" max="15657" width="12.375" style="87" customWidth="1"/>
    <col min="15658" max="15868" width="6.25" style="87"/>
    <col min="15869" max="15869" width="6.5" style="87" customWidth="1"/>
    <col min="15870" max="15870" width="4.875" style="87" customWidth="1"/>
    <col min="15871" max="15871" width="4.75" style="87" customWidth="1"/>
    <col min="15872" max="15872" width="4" style="87" customWidth="1"/>
    <col min="15873" max="15873" width="8.5" style="87" customWidth="1"/>
    <col min="15874" max="15874" width="5.5" style="87" customWidth="1"/>
    <col min="15875" max="15875" width="13.875" style="87" customWidth="1"/>
    <col min="15876" max="15876" width="9.625" style="87" customWidth="1"/>
    <col min="15877" max="15879" width="0" style="87" hidden="1" customWidth="1"/>
    <col min="15880" max="15880" width="7.75" style="87" customWidth="1"/>
    <col min="15881" max="15881" width="8.875" style="87" customWidth="1"/>
    <col min="15882" max="15882" width="7.75" style="87" customWidth="1"/>
    <col min="15883" max="15883" width="8" style="87" customWidth="1"/>
    <col min="15884" max="15884" width="7.75" style="87" customWidth="1"/>
    <col min="15885" max="15885" width="7.875" style="87" customWidth="1"/>
    <col min="15886" max="15886" width="7.75" style="87" customWidth="1"/>
    <col min="15887" max="15887" width="7.625" style="87" customWidth="1"/>
    <col min="15888" max="15889" width="8" style="87" customWidth="1"/>
    <col min="15890" max="15890" width="7.625" style="87" customWidth="1"/>
    <col min="15891" max="15891" width="7.875" style="87" customWidth="1"/>
    <col min="15892" max="15892" width="7.25" style="87" customWidth="1"/>
    <col min="15893" max="15893" width="7.5" style="87" customWidth="1"/>
    <col min="15894" max="15895" width="7.625" style="87" customWidth="1"/>
    <col min="15896" max="15896" width="7.375" style="87" customWidth="1"/>
    <col min="15897" max="15897" width="7.875" style="87" customWidth="1"/>
    <col min="15898" max="15898" width="7.75" style="87" customWidth="1"/>
    <col min="15899" max="15899" width="7.25" style="87" customWidth="1"/>
    <col min="15900" max="15900" width="7.875" style="87" customWidth="1"/>
    <col min="15901" max="15907" width="0" style="87" hidden="1" customWidth="1"/>
    <col min="15908" max="15908" width="4.875" style="87" customWidth="1"/>
    <col min="15909" max="15909" width="4.75" style="87" customWidth="1"/>
    <col min="15910" max="15910" width="5.5" style="87" customWidth="1"/>
    <col min="15911" max="15911" width="6.75" style="87" customWidth="1"/>
    <col min="15912" max="15912" width="17.375" style="87" customWidth="1"/>
    <col min="15913" max="15913" width="12.375" style="87" customWidth="1"/>
    <col min="15914" max="16124" width="6.25" style="87"/>
    <col min="16125" max="16125" width="6.5" style="87" customWidth="1"/>
    <col min="16126" max="16126" width="4.875" style="87" customWidth="1"/>
    <col min="16127" max="16127" width="4.75" style="87" customWidth="1"/>
    <col min="16128" max="16128" width="4" style="87" customWidth="1"/>
    <col min="16129" max="16129" width="8.5" style="87" customWidth="1"/>
    <col min="16130" max="16130" width="5.5" style="87" customWidth="1"/>
    <col min="16131" max="16131" width="13.875" style="87" customWidth="1"/>
    <col min="16132" max="16132" width="9.625" style="87" customWidth="1"/>
    <col min="16133" max="16135" width="0" style="87" hidden="1" customWidth="1"/>
    <col min="16136" max="16136" width="7.75" style="87" customWidth="1"/>
    <col min="16137" max="16137" width="8.875" style="87" customWidth="1"/>
    <col min="16138" max="16138" width="7.75" style="87" customWidth="1"/>
    <col min="16139" max="16139" width="8" style="87" customWidth="1"/>
    <col min="16140" max="16140" width="7.75" style="87" customWidth="1"/>
    <col min="16141" max="16141" width="7.875" style="87" customWidth="1"/>
    <col min="16142" max="16142" width="7.75" style="87" customWidth="1"/>
    <col min="16143" max="16143" width="7.625" style="87" customWidth="1"/>
    <col min="16144" max="16145" width="8" style="87" customWidth="1"/>
    <col min="16146" max="16146" width="7.625" style="87" customWidth="1"/>
    <col min="16147" max="16147" width="7.875" style="87" customWidth="1"/>
    <col min="16148" max="16148" width="7.25" style="87" customWidth="1"/>
    <col min="16149" max="16149" width="7.5" style="87" customWidth="1"/>
    <col min="16150" max="16151" width="7.625" style="87" customWidth="1"/>
    <col min="16152" max="16152" width="7.375" style="87" customWidth="1"/>
    <col min="16153" max="16153" width="7.875" style="87" customWidth="1"/>
    <col min="16154" max="16154" width="7.75" style="87" customWidth="1"/>
    <col min="16155" max="16155" width="7.25" style="87" customWidth="1"/>
    <col min="16156" max="16156" width="7.875" style="87" customWidth="1"/>
    <col min="16157" max="16163" width="0" style="87" hidden="1" customWidth="1"/>
    <col min="16164" max="16164" width="4.875" style="87" customWidth="1"/>
    <col min="16165" max="16165" width="4.75" style="87" customWidth="1"/>
    <col min="16166" max="16166" width="5.5" style="87" customWidth="1"/>
    <col min="16167" max="16167" width="6.75" style="87" customWidth="1"/>
    <col min="16168" max="16168" width="17.375" style="87" customWidth="1"/>
    <col min="16169" max="16169" width="12.375" style="87" customWidth="1"/>
    <col min="16170" max="16384" width="6.25" style="87"/>
  </cols>
  <sheetData>
    <row r="1" spans="1:248" s="122" customFormat="1">
      <c r="A1" s="123" t="s">
        <v>35</v>
      </c>
      <c r="B1" s="115" t="s">
        <v>36</v>
      </c>
      <c r="C1" s="41" t="s">
        <v>37</v>
      </c>
      <c r="D1" s="42" t="s">
        <v>38</v>
      </c>
      <c r="E1" s="41" t="s">
        <v>39</v>
      </c>
      <c r="F1" s="41" t="s">
        <v>40</v>
      </c>
      <c r="G1" s="43" t="s">
        <v>41</v>
      </c>
      <c r="H1" s="43" t="s">
        <v>42</v>
      </c>
      <c r="I1" s="44" t="s">
        <v>43</v>
      </c>
      <c r="J1" s="45">
        <v>5.0000000000000001E-3</v>
      </c>
      <c r="K1" s="47" t="s">
        <v>44</v>
      </c>
      <c r="L1" s="47" t="s">
        <v>45</v>
      </c>
      <c r="M1" s="47" t="s">
        <v>46</v>
      </c>
      <c r="N1" s="48" t="s">
        <v>47</v>
      </c>
      <c r="O1" s="48" t="s">
        <v>48</v>
      </c>
      <c r="P1" s="47" t="s">
        <v>49</v>
      </c>
      <c r="Q1" s="47" t="s">
        <v>50</v>
      </c>
      <c r="R1" s="47" t="s">
        <v>51</v>
      </c>
      <c r="S1" s="47" t="s">
        <v>52</v>
      </c>
      <c r="T1" s="47" t="s">
        <v>53</v>
      </c>
      <c r="U1" s="47" t="s">
        <v>54</v>
      </c>
      <c r="V1" s="47" t="s">
        <v>55</v>
      </c>
      <c r="W1" s="47" t="s">
        <v>56</v>
      </c>
      <c r="X1" s="47" t="s">
        <v>57</v>
      </c>
      <c r="Y1" s="47" t="s">
        <v>58</v>
      </c>
      <c r="Z1" s="47" t="s">
        <v>59</v>
      </c>
      <c r="AA1" s="47" t="s">
        <v>60</v>
      </c>
      <c r="AB1" s="47" t="s">
        <v>61</v>
      </c>
      <c r="AC1" s="47" t="s">
        <v>62</v>
      </c>
      <c r="AD1" s="47" t="s">
        <v>63</v>
      </c>
      <c r="AE1" s="47" t="s">
        <v>64</v>
      </c>
      <c r="AF1" s="47" t="s">
        <v>65</v>
      </c>
      <c r="AG1" s="47" t="s">
        <v>66</v>
      </c>
      <c r="AH1" s="47" t="s">
        <v>67</v>
      </c>
      <c r="AI1" s="47" t="s">
        <v>68</v>
      </c>
      <c r="AJ1" s="124" t="s">
        <v>69</v>
      </c>
      <c r="AK1" s="124" t="s">
        <v>70</v>
      </c>
      <c r="AL1" s="124" t="s">
        <v>37</v>
      </c>
      <c r="AM1" s="43" t="s">
        <v>71</v>
      </c>
      <c r="AN1" s="43" t="s">
        <v>72</v>
      </c>
      <c r="AO1" s="43" t="s">
        <v>73</v>
      </c>
    </row>
    <row r="2" spans="1:248" s="52" customFormat="1" ht="18" hidden="1" customHeight="1">
      <c r="A2" s="53" t="s">
        <v>208</v>
      </c>
      <c r="B2" s="54">
        <v>44960</v>
      </c>
      <c r="C2" s="55">
        <v>6</v>
      </c>
      <c r="D2" s="56" t="s">
        <v>76</v>
      </c>
      <c r="E2" s="55" t="s">
        <v>88</v>
      </c>
      <c r="F2" s="63" t="s">
        <v>78</v>
      </c>
      <c r="G2" s="55" t="s">
        <v>209</v>
      </c>
      <c r="H2" s="55" t="s">
        <v>110</v>
      </c>
      <c r="I2" s="55"/>
      <c r="J2" s="55">
        <f>I2+I2*0.5%</f>
        <v>0</v>
      </c>
      <c r="K2" s="57">
        <f t="shared" ref="K2:K33" si="0">(M2+L2)/2</f>
        <v>5.6340000000000003</v>
      </c>
      <c r="L2" s="58">
        <v>5.72</v>
      </c>
      <c r="M2" s="58">
        <v>5.548</v>
      </c>
      <c r="N2" s="59">
        <f>L2*1.005</f>
        <v>5.7485999999999988</v>
      </c>
      <c r="O2" s="59">
        <f>M2*0.995</f>
        <v>5.5202600000000004</v>
      </c>
      <c r="P2" s="60">
        <v>5.6340000000000003</v>
      </c>
      <c r="Q2" s="60">
        <v>5.7389999999999999</v>
      </c>
      <c r="R2" s="60">
        <v>5.6580000000000004</v>
      </c>
      <c r="S2" s="60">
        <v>5.6040000000000001</v>
      </c>
      <c r="T2" s="60">
        <v>5.6639999999999997</v>
      </c>
      <c r="U2" s="60">
        <v>5.7629999999999999</v>
      </c>
      <c r="V2" s="60">
        <v>5.7140000000000004</v>
      </c>
      <c r="W2" s="60">
        <v>5.6520000000000001</v>
      </c>
      <c r="X2" s="60">
        <v>5.6589999999999998</v>
      </c>
      <c r="Y2" s="60">
        <v>5.7679999999999998</v>
      </c>
      <c r="Z2" s="60">
        <v>5.6870000000000003</v>
      </c>
      <c r="AA2" s="60">
        <v>5.6660000000000004</v>
      </c>
      <c r="AB2" s="60">
        <v>5.6440000000000001</v>
      </c>
      <c r="AC2" s="60">
        <v>5.7519999999999998</v>
      </c>
      <c r="AD2" s="60">
        <v>5.6719999999999997</v>
      </c>
      <c r="AE2" s="60">
        <v>5.6440000000000001</v>
      </c>
      <c r="AF2" s="60"/>
      <c r="AG2" s="60"/>
      <c r="AH2" s="60"/>
      <c r="AI2" s="60"/>
      <c r="AJ2" s="60"/>
      <c r="AK2" s="60"/>
      <c r="AL2" s="60"/>
      <c r="AM2" s="55" t="s">
        <v>80</v>
      </c>
      <c r="AN2" s="55" t="s">
        <v>80</v>
      </c>
      <c r="AO2" s="55">
        <v>0.42899999999999999</v>
      </c>
      <c r="IM2" s="87"/>
      <c r="IN2" s="87"/>
    </row>
    <row r="3" spans="1:248" s="52" customFormat="1" ht="18" hidden="1" customHeight="1">
      <c r="A3" s="53" t="s">
        <v>208</v>
      </c>
      <c r="B3" s="54">
        <v>44960</v>
      </c>
      <c r="C3" s="55">
        <v>6</v>
      </c>
      <c r="D3" s="56" t="s">
        <v>76</v>
      </c>
      <c r="E3" s="55" t="s">
        <v>88</v>
      </c>
      <c r="F3" s="63" t="s">
        <v>78</v>
      </c>
      <c r="G3" s="55" t="s">
        <v>210</v>
      </c>
      <c r="H3" s="55" t="s">
        <v>110</v>
      </c>
      <c r="I3" s="55"/>
      <c r="J3" s="55">
        <f t="shared" ref="J3:J33" si="1">I3+I3*0.5%</f>
        <v>0</v>
      </c>
      <c r="K3" s="57">
        <f t="shared" si="0"/>
        <v>5.6340000000000003</v>
      </c>
      <c r="L3" s="58">
        <v>5.72</v>
      </c>
      <c r="M3" s="58">
        <v>5.548</v>
      </c>
      <c r="N3" s="59">
        <f t="shared" ref="N3:N33" si="2">L3*1.005</f>
        <v>5.7485999999999988</v>
      </c>
      <c r="O3" s="59">
        <f t="shared" ref="O3:O33" si="3">M3*0.995</f>
        <v>5.5202600000000004</v>
      </c>
      <c r="P3" s="60">
        <v>5.61</v>
      </c>
      <c r="Q3" s="60">
        <v>5.7270000000000003</v>
      </c>
      <c r="R3" s="60">
        <v>5.64</v>
      </c>
      <c r="S3" s="60">
        <v>5.6280000000000001</v>
      </c>
      <c r="T3" s="60">
        <v>5.6449999999999996</v>
      </c>
      <c r="U3" s="60">
        <v>5.7460000000000004</v>
      </c>
      <c r="V3" s="60">
        <v>5.6639999999999997</v>
      </c>
      <c r="W3" s="60">
        <v>5.641</v>
      </c>
      <c r="X3" s="60">
        <v>5.5970000000000004</v>
      </c>
      <c r="Y3" s="60">
        <v>5.7119999999999997</v>
      </c>
      <c r="Z3" s="60">
        <v>5.6349999999999998</v>
      </c>
      <c r="AA3" s="60">
        <v>5.593</v>
      </c>
      <c r="AB3" s="60">
        <v>5.585</v>
      </c>
      <c r="AC3" s="60">
        <v>5.69</v>
      </c>
      <c r="AD3" s="60">
        <v>5.609</v>
      </c>
      <c r="AE3" s="60">
        <v>5.585</v>
      </c>
      <c r="AF3" s="60"/>
      <c r="AG3" s="60"/>
      <c r="AH3" s="60"/>
      <c r="AI3" s="60"/>
      <c r="AJ3" s="60"/>
      <c r="AK3" s="60"/>
      <c r="AL3" s="60"/>
      <c r="AM3" s="55" t="s">
        <v>80</v>
      </c>
      <c r="AN3" s="55" t="s">
        <v>80</v>
      </c>
      <c r="AO3" s="55">
        <v>0.438</v>
      </c>
      <c r="IM3" s="87"/>
      <c r="IN3" s="87"/>
    </row>
    <row r="4" spans="1:248" s="52" customFormat="1" ht="18" hidden="1" customHeight="1">
      <c r="A4" s="53" t="s">
        <v>208</v>
      </c>
      <c r="B4" s="54">
        <v>44960</v>
      </c>
      <c r="C4" s="55">
        <v>6</v>
      </c>
      <c r="D4" s="56" t="s">
        <v>76</v>
      </c>
      <c r="E4" s="55" t="s">
        <v>88</v>
      </c>
      <c r="F4" s="63" t="s">
        <v>78</v>
      </c>
      <c r="G4" s="55" t="s">
        <v>211</v>
      </c>
      <c r="H4" s="55" t="s">
        <v>110</v>
      </c>
      <c r="I4" s="55"/>
      <c r="J4" s="55">
        <f t="shared" si="1"/>
        <v>0</v>
      </c>
      <c r="K4" s="57">
        <f t="shared" si="0"/>
        <v>5.6340000000000003</v>
      </c>
      <c r="L4" s="58">
        <v>5.72</v>
      </c>
      <c r="M4" s="58">
        <v>5.548</v>
      </c>
      <c r="N4" s="59">
        <f t="shared" si="2"/>
        <v>5.7485999999999988</v>
      </c>
      <c r="O4" s="59">
        <f t="shared" si="3"/>
        <v>5.5202600000000004</v>
      </c>
      <c r="P4" s="60">
        <v>5.6050000000000004</v>
      </c>
      <c r="Q4" s="60">
        <v>5.7160000000000002</v>
      </c>
      <c r="R4" s="60">
        <v>5.5759999999999996</v>
      </c>
      <c r="S4" s="60">
        <v>5.6070000000000002</v>
      </c>
      <c r="T4" s="60">
        <v>5.6710000000000003</v>
      </c>
      <c r="U4" s="60">
        <v>5.7119999999999997</v>
      </c>
      <c r="V4" s="60">
        <v>5.7009999999999996</v>
      </c>
      <c r="W4" s="60">
        <v>5.6660000000000004</v>
      </c>
      <c r="X4" s="60">
        <v>5.6639999999999997</v>
      </c>
      <c r="Y4" s="60">
        <v>5.7229999999999999</v>
      </c>
      <c r="Z4" s="60">
        <v>5.7460000000000004</v>
      </c>
      <c r="AA4" s="60">
        <v>5.6929999999999996</v>
      </c>
      <c r="AB4" s="60">
        <v>5.6689999999999996</v>
      </c>
      <c r="AC4" s="60">
        <v>5.8259999999999996</v>
      </c>
      <c r="AD4" s="60">
        <v>5.7249999999999996</v>
      </c>
      <c r="AE4" s="60">
        <v>5.6630000000000003</v>
      </c>
      <c r="AF4" s="60"/>
      <c r="AG4" s="60"/>
      <c r="AH4" s="60"/>
      <c r="AI4" s="60"/>
      <c r="AJ4" s="60"/>
      <c r="AK4" s="60"/>
      <c r="AL4" s="60"/>
      <c r="AM4" s="55" t="s">
        <v>80</v>
      </c>
      <c r="AN4" s="55" t="s">
        <v>80</v>
      </c>
      <c r="AO4" s="55">
        <v>0.432</v>
      </c>
      <c r="IM4" s="87"/>
      <c r="IN4" s="87"/>
    </row>
    <row r="5" spans="1:248" s="52" customFormat="1" ht="18" customHeight="1">
      <c r="A5" s="53" t="s">
        <v>212</v>
      </c>
      <c r="B5" s="54">
        <v>44962</v>
      </c>
      <c r="C5" s="55">
        <v>33</v>
      </c>
      <c r="D5" s="56" t="s">
        <v>82</v>
      </c>
      <c r="E5" s="55" t="s">
        <v>106</v>
      </c>
      <c r="F5" s="63" t="s">
        <v>138</v>
      </c>
      <c r="G5" s="55" t="s">
        <v>213</v>
      </c>
      <c r="H5" s="86" t="s">
        <v>121</v>
      </c>
      <c r="I5" s="55">
        <v>32.020000000000003</v>
      </c>
      <c r="J5" s="84">
        <f t="shared" si="1"/>
        <v>32.180100000000003</v>
      </c>
      <c r="K5" s="113">
        <f t="shared" si="0"/>
        <v>31.54</v>
      </c>
      <c r="L5" s="58">
        <v>32.020000000000003</v>
      </c>
      <c r="M5" s="58">
        <v>31.06</v>
      </c>
      <c r="N5" s="59">
        <f t="shared" si="2"/>
        <v>32.180100000000003</v>
      </c>
      <c r="O5" s="59">
        <f t="shared" si="3"/>
        <v>30.904699999999998</v>
      </c>
      <c r="P5" s="60">
        <v>31.54</v>
      </c>
      <c r="Q5" s="60">
        <v>31.45</v>
      </c>
      <c r="R5" s="60">
        <v>31.49</v>
      </c>
      <c r="S5" s="60">
        <v>31.94</v>
      </c>
      <c r="T5" s="60">
        <v>31.77</v>
      </c>
      <c r="U5" s="60">
        <v>31.5</v>
      </c>
      <c r="V5" s="60">
        <v>31.09</v>
      </c>
      <c r="W5" s="60">
        <v>30.58</v>
      </c>
      <c r="X5" s="60">
        <v>31.54</v>
      </c>
      <c r="Y5" s="60">
        <v>31.31</v>
      </c>
      <c r="Z5" s="60">
        <v>31.65</v>
      </c>
      <c r="AA5" s="60">
        <v>32.21</v>
      </c>
      <c r="AB5" s="60"/>
      <c r="AC5" s="66"/>
      <c r="AD5" s="60"/>
      <c r="AE5" s="60"/>
      <c r="AF5" s="60"/>
      <c r="AG5" s="60"/>
      <c r="AH5" s="60"/>
      <c r="AI5" s="60"/>
      <c r="AJ5" s="60"/>
      <c r="AK5" s="60"/>
      <c r="AL5" s="60"/>
      <c r="AM5" s="55" t="s">
        <v>80</v>
      </c>
      <c r="AN5" s="114" t="s">
        <v>80</v>
      </c>
      <c r="AO5" s="55">
        <v>0.46400000000000002</v>
      </c>
      <c r="IM5" s="87"/>
    </row>
    <row r="6" spans="1:248" s="52" customFormat="1" ht="18" customHeight="1">
      <c r="A6" s="53" t="s">
        <v>212</v>
      </c>
      <c r="B6" s="54">
        <v>44962</v>
      </c>
      <c r="C6" s="55">
        <v>50</v>
      </c>
      <c r="D6" s="56" t="s">
        <v>82</v>
      </c>
      <c r="E6" s="55" t="s">
        <v>85</v>
      </c>
      <c r="F6" s="63" t="s">
        <v>138</v>
      </c>
      <c r="G6" s="55" t="s">
        <v>214</v>
      </c>
      <c r="H6" s="86" t="s">
        <v>124</v>
      </c>
      <c r="I6" s="55">
        <v>49.7</v>
      </c>
      <c r="J6" s="84">
        <f t="shared" si="1"/>
        <v>49.948500000000003</v>
      </c>
      <c r="K6" s="113">
        <f t="shared" si="0"/>
        <v>48.954999999999998</v>
      </c>
      <c r="L6" s="58">
        <v>49.7</v>
      </c>
      <c r="M6" s="58">
        <v>48.21</v>
      </c>
      <c r="N6" s="59">
        <f t="shared" si="2"/>
        <v>49.948499999999996</v>
      </c>
      <c r="O6" s="59">
        <f t="shared" si="3"/>
        <v>47.96895</v>
      </c>
      <c r="P6" s="60">
        <v>49.12</v>
      </c>
      <c r="Q6" s="60">
        <v>49.2</v>
      </c>
      <c r="R6" s="60">
        <v>48.98</v>
      </c>
      <c r="S6" s="60">
        <v>48.64</v>
      </c>
      <c r="T6" s="60">
        <v>48.9</v>
      </c>
      <c r="U6" s="60">
        <v>48.46</v>
      </c>
      <c r="V6" s="60">
        <v>48.82</v>
      </c>
      <c r="W6" s="60">
        <v>48.6</v>
      </c>
      <c r="X6" s="60"/>
      <c r="Y6" s="60"/>
      <c r="Z6" s="60"/>
      <c r="AA6" s="60"/>
      <c r="AB6" s="60"/>
      <c r="AC6" s="60"/>
      <c r="AD6" s="66"/>
      <c r="AE6" s="66"/>
      <c r="AF6" s="60"/>
      <c r="AG6" s="60"/>
      <c r="AH6" s="60"/>
      <c r="AI6" s="60"/>
      <c r="AJ6" s="60"/>
      <c r="AK6" s="60"/>
      <c r="AL6" s="60"/>
      <c r="AM6" s="55" t="s">
        <v>80</v>
      </c>
      <c r="AN6" s="114" t="s">
        <v>80</v>
      </c>
      <c r="AO6" s="55">
        <v>0.45900000000000002</v>
      </c>
      <c r="IM6" s="87"/>
    </row>
    <row r="7" spans="1:248" s="52" customFormat="1" ht="18" customHeight="1">
      <c r="A7" s="53" t="s">
        <v>212</v>
      </c>
      <c r="B7" s="54">
        <v>44962</v>
      </c>
      <c r="C7" s="55">
        <v>50</v>
      </c>
      <c r="D7" s="56" t="s">
        <v>82</v>
      </c>
      <c r="E7" s="85" t="s">
        <v>85</v>
      </c>
      <c r="F7" s="63" t="s">
        <v>138</v>
      </c>
      <c r="G7" s="55" t="s">
        <v>215</v>
      </c>
      <c r="H7" s="55" t="s">
        <v>124</v>
      </c>
      <c r="I7" s="55">
        <v>49.7</v>
      </c>
      <c r="J7" s="84">
        <f t="shared" si="1"/>
        <v>49.948500000000003</v>
      </c>
      <c r="K7" s="113">
        <f t="shared" si="0"/>
        <v>48.954999999999998</v>
      </c>
      <c r="L7" s="58">
        <v>49.7</v>
      </c>
      <c r="M7" s="58">
        <v>48.21</v>
      </c>
      <c r="N7" s="59">
        <f t="shared" si="2"/>
        <v>49.948499999999996</v>
      </c>
      <c r="O7" s="59">
        <f t="shared" si="3"/>
        <v>47.96895</v>
      </c>
      <c r="P7" s="60">
        <v>48.92</v>
      </c>
      <c r="Q7" s="60">
        <v>49.09</v>
      </c>
      <c r="R7" s="60">
        <v>49.26</v>
      </c>
      <c r="S7" s="60">
        <v>48.77</v>
      </c>
      <c r="T7" s="60">
        <v>49.12</v>
      </c>
      <c r="U7" s="60">
        <v>48.54</v>
      </c>
      <c r="V7" s="60">
        <v>49.36</v>
      </c>
      <c r="W7" s="60">
        <v>49.47</v>
      </c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55" t="s">
        <v>80</v>
      </c>
      <c r="AN7" s="55" t="s">
        <v>80</v>
      </c>
      <c r="AO7" s="55">
        <v>0.44800000000000001</v>
      </c>
      <c r="IM7" s="87"/>
    </row>
    <row r="8" spans="1:248" s="52" customFormat="1" ht="18" hidden="1" customHeight="1">
      <c r="A8" s="53" t="s">
        <v>212</v>
      </c>
      <c r="B8" s="54">
        <v>44963</v>
      </c>
      <c r="C8" s="55">
        <v>6</v>
      </c>
      <c r="D8" s="56" t="s">
        <v>76</v>
      </c>
      <c r="E8" s="85" t="s">
        <v>88</v>
      </c>
      <c r="F8" s="63" t="s">
        <v>78</v>
      </c>
      <c r="G8" s="55" t="s">
        <v>216</v>
      </c>
      <c r="H8" s="55" t="s">
        <v>110</v>
      </c>
      <c r="I8" s="55"/>
      <c r="J8" s="84">
        <f t="shared" si="1"/>
        <v>0</v>
      </c>
      <c r="K8" s="113">
        <f t="shared" si="0"/>
        <v>5.6340000000000003</v>
      </c>
      <c r="L8" s="58">
        <v>5.72</v>
      </c>
      <c r="M8" s="58">
        <v>5.548</v>
      </c>
      <c r="N8" s="59">
        <f t="shared" si="2"/>
        <v>5.7485999999999988</v>
      </c>
      <c r="O8" s="59">
        <f t="shared" si="3"/>
        <v>5.5202600000000004</v>
      </c>
      <c r="P8" s="60">
        <v>5.6920000000000002</v>
      </c>
      <c r="Q8" s="60">
        <v>5.718</v>
      </c>
      <c r="R8" s="60">
        <v>5.718</v>
      </c>
      <c r="S8" s="60">
        <v>5.7050000000000001</v>
      </c>
      <c r="T8" s="60">
        <v>5.6379999999999999</v>
      </c>
      <c r="U8" s="60">
        <v>5.742</v>
      </c>
      <c r="V8" s="60">
        <v>5.7050000000000001</v>
      </c>
      <c r="W8" s="60">
        <v>5.6319999999999997</v>
      </c>
      <c r="X8" s="60">
        <v>5.6449999999999996</v>
      </c>
      <c r="Y8" s="60">
        <v>5.7140000000000004</v>
      </c>
      <c r="Z8" s="60">
        <v>5.6790000000000003</v>
      </c>
      <c r="AA8" s="60">
        <v>5.6109999999999998</v>
      </c>
      <c r="AB8" s="60">
        <v>5.681</v>
      </c>
      <c r="AC8" s="60">
        <v>5.7190000000000003</v>
      </c>
      <c r="AD8" s="60">
        <v>5.7169999999999996</v>
      </c>
      <c r="AE8" s="60">
        <v>5.6539999999999999</v>
      </c>
      <c r="AF8" s="60"/>
      <c r="AG8" s="60"/>
      <c r="AH8" s="60"/>
      <c r="AI8" s="60"/>
      <c r="AJ8" s="60"/>
      <c r="AK8" s="60"/>
      <c r="AL8" s="60"/>
      <c r="AM8" s="55" t="s">
        <v>80</v>
      </c>
      <c r="AN8" s="55" t="s">
        <v>80</v>
      </c>
      <c r="AO8" s="55">
        <v>0.42599999999999999</v>
      </c>
      <c r="IM8" s="87"/>
    </row>
    <row r="9" spans="1:248" s="52" customFormat="1" ht="18" customHeight="1">
      <c r="A9" s="53" t="s">
        <v>212</v>
      </c>
      <c r="B9" s="54">
        <v>44963</v>
      </c>
      <c r="C9" s="55" t="s">
        <v>81</v>
      </c>
      <c r="D9" s="56" t="s">
        <v>82</v>
      </c>
      <c r="E9" s="55" t="s">
        <v>83</v>
      </c>
      <c r="F9" s="63" t="s">
        <v>78</v>
      </c>
      <c r="G9" s="55" t="s">
        <v>217</v>
      </c>
      <c r="H9" s="55" t="s">
        <v>84</v>
      </c>
      <c r="I9" s="55">
        <v>0.42</v>
      </c>
      <c r="J9" s="84">
        <f t="shared" si="1"/>
        <v>0.42209999999999998</v>
      </c>
      <c r="K9" s="113">
        <f t="shared" si="0"/>
        <v>0.41849999999999998</v>
      </c>
      <c r="L9" s="58">
        <v>0.42499999999999999</v>
      </c>
      <c r="M9" s="58">
        <v>0.41199999999999998</v>
      </c>
      <c r="N9" s="59">
        <f t="shared" si="2"/>
        <v>0.42712499999999992</v>
      </c>
      <c r="O9" s="59">
        <f t="shared" si="3"/>
        <v>0.40993999999999997</v>
      </c>
      <c r="P9" s="60">
        <v>0.42</v>
      </c>
      <c r="Q9" s="60">
        <v>0.42199999999999999</v>
      </c>
      <c r="R9" s="60">
        <v>0.41799999999999998</v>
      </c>
      <c r="S9" s="60">
        <v>0.41499999999999998</v>
      </c>
      <c r="T9" s="60">
        <v>0.42099999999999999</v>
      </c>
      <c r="U9" s="60">
        <v>0.42199999999999999</v>
      </c>
      <c r="V9" s="60">
        <v>0.41899999999999998</v>
      </c>
      <c r="W9" s="60">
        <v>0.42099999999999999</v>
      </c>
      <c r="X9" s="60">
        <v>0.42299999999999999</v>
      </c>
      <c r="Y9" s="60">
        <v>0.42299999999999999</v>
      </c>
      <c r="Z9" s="60">
        <v>0.42099999999999999</v>
      </c>
      <c r="AA9" s="60">
        <v>0.42</v>
      </c>
      <c r="AB9" s="60">
        <v>0.41899999999999998</v>
      </c>
      <c r="AC9" s="60">
        <v>0.42199999999999999</v>
      </c>
      <c r="AD9" s="60">
        <v>0.42199999999999999</v>
      </c>
      <c r="AE9" s="60">
        <v>0.41699999999999998</v>
      </c>
      <c r="AF9" s="60"/>
      <c r="AG9" s="60"/>
      <c r="AH9" s="60"/>
      <c r="AI9" s="60"/>
      <c r="AJ9" s="60"/>
      <c r="AK9" s="60"/>
      <c r="AL9" s="60"/>
      <c r="AM9" s="55" t="s">
        <v>80</v>
      </c>
      <c r="AN9" s="55" t="s">
        <v>80</v>
      </c>
      <c r="AO9" s="55">
        <v>0.28599999999999998</v>
      </c>
      <c r="IM9" s="87"/>
    </row>
    <row r="10" spans="1:248" s="52" customFormat="1" ht="18" hidden="1" customHeight="1">
      <c r="A10" s="53" t="s">
        <v>212</v>
      </c>
      <c r="B10" s="54">
        <v>44963</v>
      </c>
      <c r="C10" s="55">
        <v>2</v>
      </c>
      <c r="D10" s="56" t="s">
        <v>76</v>
      </c>
      <c r="E10" s="55" t="s">
        <v>83</v>
      </c>
      <c r="F10" s="63" t="s">
        <v>78</v>
      </c>
      <c r="G10" s="55" t="s">
        <v>218</v>
      </c>
      <c r="H10" s="55" t="s">
        <v>101</v>
      </c>
      <c r="I10" s="55">
        <v>1.595</v>
      </c>
      <c r="J10" s="84">
        <f t="shared" si="1"/>
        <v>1.602975</v>
      </c>
      <c r="K10" s="113">
        <f t="shared" si="0"/>
        <v>1.571</v>
      </c>
      <c r="L10" s="58">
        <v>1.595</v>
      </c>
      <c r="M10" s="58">
        <v>1.5469999999999999</v>
      </c>
      <c r="N10" s="59">
        <f t="shared" si="2"/>
        <v>1.6029749999999998</v>
      </c>
      <c r="O10" s="59">
        <f t="shared" si="3"/>
        <v>1.5392649999999999</v>
      </c>
      <c r="P10" s="60">
        <v>1.569</v>
      </c>
      <c r="Q10" s="60">
        <v>1.569</v>
      </c>
      <c r="R10" s="60">
        <v>1.556</v>
      </c>
      <c r="S10" s="60">
        <v>1.5920000000000001</v>
      </c>
      <c r="T10" s="60">
        <v>1.5740000000000001</v>
      </c>
      <c r="U10" s="60">
        <v>1.577</v>
      </c>
      <c r="V10" s="60">
        <v>1.5569999999999999</v>
      </c>
      <c r="W10" s="60">
        <v>1.601</v>
      </c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55" t="s">
        <v>80</v>
      </c>
      <c r="AN10" s="55" t="s">
        <v>80</v>
      </c>
      <c r="AO10" s="55">
        <v>0.28699999999999998</v>
      </c>
      <c r="IM10" s="87"/>
    </row>
    <row r="11" spans="1:248" s="52" customFormat="1" ht="18" customHeight="1">
      <c r="A11" s="53" t="s">
        <v>212</v>
      </c>
      <c r="B11" s="54">
        <v>44963</v>
      </c>
      <c r="C11" s="55">
        <v>33</v>
      </c>
      <c r="D11" s="56" t="s">
        <v>82</v>
      </c>
      <c r="E11" s="55" t="s">
        <v>106</v>
      </c>
      <c r="F11" s="63" t="s">
        <v>138</v>
      </c>
      <c r="G11" s="55" t="s">
        <v>219</v>
      </c>
      <c r="H11" s="55" t="s">
        <v>121</v>
      </c>
      <c r="I11" s="55">
        <v>32.020000000000003</v>
      </c>
      <c r="J11" s="84">
        <f t="shared" si="1"/>
        <v>32.180100000000003</v>
      </c>
      <c r="K11" s="113">
        <f t="shared" si="0"/>
        <v>31.54</v>
      </c>
      <c r="L11" s="58">
        <v>32.020000000000003</v>
      </c>
      <c r="M11" s="58">
        <v>31.06</v>
      </c>
      <c r="N11" s="59">
        <f t="shared" si="2"/>
        <v>32.180100000000003</v>
      </c>
      <c r="O11" s="59">
        <f t="shared" si="3"/>
        <v>30.904699999999998</v>
      </c>
      <c r="P11" s="60">
        <v>31.3</v>
      </c>
      <c r="Q11" s="60">
        <v>31.7</v>
      </c>
      <c r="R11" s="60">
        <v>31.7</v>
      </c>
      <c r="S11" s="60">
        <v>31.94</v>
      </c>
      <c r="T11" s="60">
        <v>31.86</v>
      </c>
      <c r="U11" s="60">
        <v>32.020000000000003</v>
      </c>
      <c r="V11" s="60">
        <v>32.020000000000003</v>
      </c>
      <c r="W11" s="60">
        <v>31.76</v>
      </c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55" t="s">
        <v>80</v>
      </c>
      <c r="AN11" s="55" t="s">
        <v>80</v>
      </c>
      <c r="AO11" s="55">
        <v>0.45900000000000002</v>
      </c>
      <c r="IM11" s="87"/>
    </row>
    <row r="12" spans="1:248" s="52" customFormat="1" ht="18" customHeight="1">
      <c r="A12" s="53" t="s">
        <v>212</v>
      </c>
      <c r="B12" s="54">
        <v>44963</v>
      </c>
      <c r="C12" s="55">
        <v>50</v>
      </c>
      <c r="D12" s="56" t="s">
        <v>82</v>
      </c>
      <c r="E12" s="55" t="s">
        <v>85</v>
      </c>
      <c r="F12" s="63" t="s">
        <v>138</v>
      </c>
      <c r="G12" s="55" t="s">
        <v>220</v>
      </c>
      <c r="H12" s="55" t="s">
        <v>124</v>
      </c>
      <c r="I12" s="55">
        <v>49.7</v>
      </c>
      <c r="J12" s="84">
        <f t="shared" si="1"/>
        <v>49.948500000000003</v>
      </c>
      <c r="K12" s="113">
        <f t="shared" si="0"/>
        <v>48.954999999999998</v>
      </c>
      <c r="L12" s="58">
        <v>49.7</v>
      </c>
      <c r="M12" s="58">
        <v>48.21</v>
      </c>
      <c r="N12" s="59">
        <f t="shared" si="2"/>
        <v>49.948499999999996</v>
      </c>
      <c r="O12" s="59">
        <f t="shared" si="3"/>
        <v>47.96895</v>
      </c>
      <c r="P12" s="60">
        <v>48.89</v>
      </c>
      <c r="Q12" s="60">
        <v>48.87</v>
      </c>
      <c r="R12" s="60">
        <v>48.88</v>
      </c>
      <c r="S12" s="60">
        <v>49.67</v>
      </c>
      <c r="T12" s="60">
        <v>49.18</v>
      </c>
      <c r="U12" s="60">
        <v>48.89</v>
      </c>
      <c r="V12" s="60">
        <v>48.71</v>
      </c>
      <c r="W12" s="60">
        <v>48.96</v>
      </c>
      <c r="X12" s="61"/>
      <c r="Y12" s="60"/>
      <c r="Z12" s="61"/>
      <c r="AA12" s="61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55" t="s">
        <v>80</v>
      </c>
      <c r="AN12" s="55" t="s">
        <v>80</v>
      </c>
      <c r="AO12" s="55">
        <v>0.45900000000000002</v>
      </c>
      <c r="IM12" s="87"/>
    </row>
    <row r="13" spans="1:248" s="52" customFormat="1" ht="18" customHeight="1">
      <c r="A13" s="53" t="s">
        <v>212</v>
      </c>
      <c r="B13" s="54">
        <v>44963</v>
      </c>
      <c r="C13" s="55">
        <v>33</v>
      </c>
      <c r="D13" s="56" t="s">
        <v>82</v>
      </c>
      <c r="E13" s="55" t="s">
        <v>106</v>
      </c>
      <c r="F13" s="63" t="s">
        <v>138</v>
      </c>
      <c r="G13" s="55" t="s">
        <v>221</v>
      </c>
      <c r="H13" s="55" t="s">
        <v>121</v>
      </c>
      <c r="I13" s="55">
        <v>32.020000000000003</v>
      </c>
      <c r="J13" s="84">
        <f t="shared" si="1"/>
        <v>32.180100000000003</v>
      </c>
      <c r="K13" s="113">
        <f t="shared" si="0"/>
        <v>31.54</v>
      </c>
      <c r="L13" s="58">
        <v>32.020000000000003</v>
      </c>
      <c r="M13" s="58">
        <v>31.06</v>
      </c>
      <c r="N13" s="59">
        <f t="shared" si="2"/>
        <v>32.180100000000003</v>
      </c>
      <c r="O13" s="59">
        <f t="shared" si="3"/>
        <v>30.904699999999998</v>
      </c>
      <c r="P13" s="60">
        <v>31.42</v>
      </c>
      <c r="Q13" s="60">
        <v>31.24</v>
      </c>
      <c r="R13" s="60">
        <v>31.25</v>
      </c>
      <c r="S13" s="60">
        <v>31.94</v>
      </c>
      <c r="T13" s="60">
        <v>31.22</v>
      </c>
      <c r="U13" s="60">
        <v>32.14</v>
      </c>
      <c r="V13" s="60">
        <v>31.58</v>
      </c>
      <c r="W13" s="60">
        <v>31.89</v>
      </c>
      <c r="X13" s="60"/>
      <c r="Y13" s="60"/>
      <c r="Z13" s="60"/>
      <c r="AA13" s="60"/>
      <c r="AB13" s="60"/>
      <c r="AC13" s="60"/>
      <c r="AD13" s="60"/>
      <c r="AE13" s="61"/>
      <c r="AF13" s="60"/>
      <c r="AG13" s="60"/>
      <c r="AH13" s="60"/>
      <c r="AI13" s="60"/>
      <c r="AJ13" s="60"/>
      <c r="AK13" s="60"/>
      <c r="AL13" s="60"/>
      <c r="AM13" s="55" t="s">
        <v>80</v>
      </c>
      <c r="AN13" s="55" t="s">
        <v>80</v>
      </c>
      <c r="AO13" s="55">
        <v>0.46700000000000003</v>
      </c>
      <c r="IM13" s="87"/>
    </row>
    <row r="14" spans="1:248" s="52" customFormat="1" ht="18" customHeight="1">
      <c r="A14" s="53" t="s">
        <v>212</v>
      </c>
      <c r="B14" s="54">
        <v>44963</v>
      </c>
      <c r="C14" s="55">
        <v>200</v>
      </c>
      <c r="D14" s="56" t="s">
        <v>82</v>
      </c>
      <c r="E14" s="55" t="s">
        <v>91</v>
      </c>
      <c r="F14" s="63" t="s">
        <v>138</v>
      </c>
      <c r="G14" s="55" t="s">
        <v>222</v>
      </c>
      <c r="H14" s="55" t="s">
        <v>107</v>
      </c>
      <c r="I14" s="55">
        <v>200.2</v>
      </c>
      <c r="J14" s="84">
        <f t="shared" si="1"/>
        <v>201.20099999999999</v>
      </c>
      <c r="K14" s="113">
        <f t="shared" si="0"/>
        <v>197.2</v>
      </c>
      <c r="L14" s="58">
        <v>200.2</v>
      </c>
      <c r="M14" s="58">
        <v>194.2</v>
      </c>
      <c r="N14" s="59">
        <f t="shared" si="2"/>
        <v>201.20099999999996</v>
      </c>
      <c r="O14" s="59">
        <f t="shared" si="3"/>
        <v>193.22899999999998</v>
      </c>
      <c r="P14" s="60">
        <v>196.9</v>
      </c>
      <c r="Q14" s="60">
        <v>195.8</v>
      </c>
      <c r="R14" s="60">
        <v>196.1</v>
      </c>
      <c r="S14" s="60">
        <v>198.7</v>
      </c>
      <c r="T14" s="60">
        <v>196</v>
      </c>
      <c r="U14" s="60">
        <v>196.8</v>
      </c>
      <c r="V14" s="60">
        <v>197.1</v>
      </c>
      <c r="W14" s="60">
        <v>197.6</v>
      </c>
      <c r="X14" s="61"/>
      <c r="Y14" s="61"/>
      <c r="Z14" s="61"/>
      <c r="AA14" s="61"/>
      <c r="AB14" s="61"/>
      <c r="AC14" s="61"/>
      <c r="AD14" s="61"/>
      <c r="AE14" s="61"/>
      <c r="AF14" s="60"/>
      <c r="AG14" s="60"/>
      <c r="AH14" s="60"/>
      <c r="AI14" s="60"/>
      <c r="AJ14" s="60"/>
      <c r="AK14" s="60"/>
      <c r="AL14" s="60"/>
      <c r="AM14" s="55" t="s">
        <v>80</v>
      </c>
      <c r="AN14" s="55" t="s">
        <v>80</v>
      </c>
      <c r="AO14" s="55">
        <v>0.48199999999999998</v>
      </c>
      <c r="IM14" s="87"/>
    </row>
    <row r="15" spans="1:248" s="52" customFormat="1" ht="18" customHeight="1">
      <c r="A15" s="53" t="s">
        <v>212</v>
      </c>
      <c r="B15" s="54">
        <v>44964</v>
      </c>
      <c r="C15" s="55">
        <v>33</v>
      </c>
      <c r="D15" s="56" t="s">
        <v>82</v>
      </c>
      <c r="E15" s="55" t="s">
        <v>106</v>
      </c>
      <c r="F15" s="63" t="s">
        <v>138</v>
      </c>
      <c r="G15" s="55" t="s">
        <v>223</v>
      </c>
      <c r="H15" s="55" t="s">
        <v>121</v>
      </c>
      <c r="I15" s="55">
        <v>32.020000000000003</v>
      </c>
      <c r="J15" s="84">
        <f t="shared" si="1"/>
        <v>32.180100000000003</v>
      </c>
      <c r="K15" s="57">
        <f t="shared" si="0"/>
        <v>31.54</v>
      </c>
      <c r="L15" s="58">
        <v>32.020000000000003</v>
      </c>
      <c r="M15" s="58">
        <v>31.06</v>
      </c>
      <c r="N15" s="59">
        <f t="shared" si="2"/>
        <v>32.180100000000003</v>
      </c>
      <c r="O15" s="59">
        <f t="shared" si="3"/>
        <v>30.904699999999998</v>
      </c>
      <c r="P15" s="60">
        <v>31.54</v>
      </c>
      <c r="Q15" s="60">
        <v>31.31</v>
      </c>
      <c r="R15" s="60">
        <v>31.41</v>
      </c>
      <c r="S15" s="60">
        <v>32</v>
      </c>
      <c r="T15" s="60">
        <v>31.77</v>
      </c>
      <c r="U15" s="60">
        <v>31.62</v>
      </c>
      <c r="V15" s="60">
        <v>31.59</v>
      </c>
      <c r="W15" s="60">
        <v>32.08</v>
      </c>
      <c r="X15" s="60">
        <v>31.6</v>
      </c>
      <c r="Y15" s="60">
        <v>31.7</v>
      </c>
      <c r="Z15" s="60">
        <v>31.54</v>
      </c>
      <c r="AA15" s="60">
        <v>32.090000000000003</v>
      </c>
      <c r="AB15" s="61"/>
      <c r="AC15" s="61"/>
      <c r="AD15" s="61"/>
      <c r="AE15" s="61"/>
      <c r="AF15" s="60"/>
      <c r="AG15" s="60"/>
      <c r="AH15" s="60"/>
      <c r="AI15" s="60"/>
      <c r="AJ15" s="60"/>
      <c r="AK15" s="60"/>
      <c r="AL15" s="60"/>
      <c r="AM15" s="55" t="s">
        <v>80</v>
      </c>
      <c r="AN15" s="55" t="s">
        <v>80</v>
      </c>
      <c r="AO15" s="55">
        <v>0.46</v>
      </c>
      <c r="IM15" s="87"/>
    </row>
    <row r="16" spans="1:248" s="52" customFormat="1" ht="18" customHeight="1">
      <c r="A16" s="53" t="s">
        <v>212</v>
      </c>
      <c r="B16" s="54">
        <v>44964</v>
      </c>
      <c r="C16" s="55">
        <v>100</v>
      </c>
      <c r="D16" s="56" t="s">
        <v>82</v>
      </c>
      <c r="E16" s="55" t="s">
        <v>85</v>
      </c>
      <c r="F16" s="63" t="s">
        <v>138</v>
      </c>
      <c r="G16" s="55" t="s">
        <v>224</v>
      </c>
      <c r="H16" s="55" t="s">
        <v>107</v>
      </c>
      <c r="I16" s="55">
        <v>100.2</v>
      </c>
      <c r="J16" s="84">
        <f t="shared" si="1"/>
        <v>100.70100000000001</v>
      </c>
      <c r="K16" s="57">
        <f t="shared" si="0"/>
        <v>98.68</v>
      </c>
      <c r="L16" s="58">
        <v>100.2</v>
      </c>
      <c r="M16" s="58">
        <v>97.16</v>
      </c>
      <c r="N16" s="59">
        <f t="shared" si="2"/>
        <v>100.70099999999999</v>
      </c>
      <c r="O16" s="59">
        <f t="shared" si="3"/>
        <v>96.674199999999999</v>
      </c>
      <c r="P16" s="60">
        <v>97.87</v>
      </c>
      <c r="Q16" s="60">
        <v>100.04</v>
      </c>
      <c r="R16" s="60">
        <v>98.73</v>
      </c>
      <c r="S16" s="60">
        <v>97.12</v>
      </c>
      <c r="T16" s="60">
        <v>97.65</v>
      </c>
      <c r="U16" s="60">
        <v>99.03</v>
      </c>
      <c r="V16" s="60">
        <v>98.12</v>
      </c>
      <c r="W16" s="60">
        <v>97.3</v>
      </c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55" t="s">
        <v>80</v>
      </c>
      <c r="AN16" s="55" t="s">
        <v>80</v>
      </c>
      <c r="AO16" s="55">
        <v>0.44800000000000001</v>
      </c>
      <c r="IM16" s="87"/>
    </row>
    <row r="17" spans="1:247" s="52" customFormat="1" ht="18" hidden="1" customHeight="1">
      <c r="A17" s="53" t="s">
        <v>212</v>
      </c>
      <c r="B17" s="54">
        <v>44964</v>
      </c>
      <c r="C17" s="55">
        <v>6</v>
      </c>
      <c r="D17" s="56" t="s">
        <v>76</v>
      </c>
      <c r="E17" s="55" t="s">
        <v>88</v>
      </c>
      <c r="F17" s="63" t="s">
        <v>78</v>
      </c>
      <c r="G17" s="55" t="s">
        <v>225</v>
      </c>
      <c r="H17" s="55" t="s">
        <v>110</v>
      </c>
      <c r="I17" s="55">
        <v>200.2</v>
      </c>
      <c r="J17" s="84">
        <f t="shared" si="1"/>
        <v>201.20099999999999</v>
      </c>
      <c r="K17" s="57">
        <f t="shared" si="0"/>
        <v>5.6340000000000003</v>
      </c>
      <c r="L17" s="58">
        <v>5.72</v>
      </c>
      <c r="M17" s="58">
        <v>5.548</v>
      </c>
      <c r="N17" s="59">
        <f t="shared" si="2"/>
        <v>5.7485999999999988</v>
      </c>
      <c r="O17" s="59">
        <f t="shared" si="3"/>
        <v>5.5202600000000004</v>
      </c>
      <c r="P17" s="60">
        <v>5.6189999999999998</v>
      </c>
      <c r="Q17" s="60">
        <v>5.6840000000000002</v>
      </c>
      <c r="R17" s="60">
        <v>5.6349999999999998</v>
      </c>
      <c r="S17" s="60">
        <v>5.6139999999999999</v>
      </c>
      <c r="T17" s="60">
        <v>5.5860000000000003</v>
      </c>
      <c r="U17" s="60">
        <v>5.66</v>
      </c>
      <c r="V17" s="60">
        <v>5.6059999999999999</v>
      </c>
      <c r="W17" s="60">
        <v>5.5910000000000002</v>
      </c>
      <c r="X17" s="60">
        <v>5.6429999999999998</v>
      </c>
      <c r="Y17" s="60">
        <v>5.7240000000000002</v>
      </c>
      <c r="Z17" s="60">
        <v>5.6369999999999996</v>
      </c>
      <c r="AA17" s="60">
        <v>5.6230000000000002</v>
      </c>
      <c r="AB17" s="60">
        <v>5.617</v>
      </c>
      <c r="AC17" s="60">
        <v>5.6749999999999998</v>
      </c>
      <c r="AD17" s="60">
        <v>5.6280000000000001</v>
      </c>
      <c r="AE17" s="60">
        <v>5.6230000000000002</v>
      </c>
      <c r="AF17" s="60"/>
      <c r="AG17" s="60"/>
      <c r="AH17" s="60"/>
      <c r="AI17" s="60"/>
      <c r="AJ17" s="60"/>
      <c r="AK17" s="60"/>
      <c r="AL17" s="60"/>
      <c r="AM17" s="55" t="s">
        <v>80</v>
      </c>
      <c r="AN17" s="55" t="s">
        <v>80</v>
      </c>
      <c r="AO17" s="55">
        <v>0.43</v>
      </c>
      <c r="IM17" s="87"/>
    </row>
    <row r="18" spans="1:247" s="52" customFormat="1" ht="18" hidden="1" customHeight="1">
      <c r="A18" s="53" t="s">
        <v>212</v>
      </c>
      <c r="B18" s="54">
        <v>44966</v>
      </c>
      <c r="C18" s="55">
        <v>6</v>
      </c>
      <c r="D18" s="56" t="s">
        <v>76</v>
      </c>
      <c r="E18" s="55" t="s">
        <v>88</v>
      </c>
      <c r="F18" s="63" t="s">
        <v>138</v>
      </c>
      <c r="G18" s="55" t="s">
        <v>226</v>
      </c>
      <c r="H18" s="55" t="s">
        <v>110</v>
      </c>
      <c r="I18" s="55"/>
      <c r="J18" s="84">
        <f t="shared" si="1"/>
        <v>0</v>
      </c>
      <c r="K18" s="57">
        <f t="shared" si="0"/>
        <v>5.6340000000000003</v>
      </c>
      <c r="L18" s="58">
        <v>5.72</v>
      </c>
      <c r="M18" s="58">
        <v>5.548</v>
      </c>
      <c r="N18" s="59">
        <f t="shared" si="2"/>
        <v>5.7485999999999988</v>
      </c>
      <c r="O18" s="59">
        <f t="shared" si="3"/>
        <v>5.5202600000000004</v>
      </c>
      <c r="P18" s="60">
        <v>5.6369999999999996</v>
      </c>
      <c r="Q18" s="60">
        <v>5.5819999999999999</v>
      </c>
      <c r="R18" s="60">
        <v>5.5860000000000003</v>
      </c>
      <c r="S18" s="60">
        <v>5.7190000000000003</v>
      </c>
      <c r="T18" s="60">
        <v>5.6580000000000004</v>
      </c>
      <c r="U18" s="60">
        <v>5.6180000000000003</v>
      </c>
      <c r="V18" s="60">
        <v>5.6440000000000001</v>
      </c>
      <c r="W18" s="60">
        <v>5.7190000000000003</v>
      </c>
      <c r="X18" s="60"/>
      <c r="Y18" s="60"/>
      <c r="Z18" s="60"/>
      <c r="AA18" s="60"/>
      <c r="AB18" s="60"/>
      <c r="AC18" s="60"/>
      <c r="AD18" s="66"/>
      <c r="AE18" s="66"/>
      <c r="AF18" s="60"/>
      <c r="AG18" s="60"/>
      <c r="AH18" s="60"/>
      <c r="AI18" s="60"/>
      <c r="AJ18" s="60"/>
      <c r="AK18" s="60"/>
      <c r="AL18" s="60"/>
      <c r="AM18" s="55" t="s">
        <v>80</v>
      </c>
      <c r="AN18" s="55" t="s">
        <v>80</v>
      </c>
      <c r="AO18" s="55">
        <v>0.42099999999999999</v>
      </c>
      <c r="IM18" s="87"/>
    </row>
    <row r="19" spans="1:247" s="52" customFormat="1" ht="18" customHeight="1">
      <c r="A19" s="53" t="s">
        <v>212</v>
      </c>
      <c r="B19" s="54">
        <v>44966</v>
      </c>
      <c r="C19" s="55">
        <v>100</v>
      </c>
      <c r="D19" s="56" t="s">
        <v>82</v>
      </c>
      <c r="E19" s="55" t="s">
        <v>85</v>
      </c>
      <c r="F19" s="63" t="s">
        <v>138</v>
      </c>
      <c r="G19" s="55" t="s">
        <v>227</v>
      </c>
      <c r="H19" s="55" t="s">
        <v>107</v>
      </c>
      <c r="I19" s="55">
        <v>100.2</v>
      </c>
      <c r="J19" s="84">
        <f t="shared" si="1"/>
        <v>100.70100000000001</v>
      </c>
      <c r="K19" s="57">
        <f t="shared" si="0"/>
        <v>98.68</v>
      </c>
      <c r="L19" s="58">
        <v>100.2</v>
      </c>
      <c r="M19" s="58">
        <v>97.16</v>
      </c>
      <c r="N19" s="59">
        <f t="shared" si="2"/>
        <v>100.70099999999999</v>
      </c>
      <c r="O19" s="59">
        <f t="shared" si="3"/>
        <v>96.674199999999999</v>
      </c>
      <c r="P19" s="60">
        <v>98.27</v>
      </c>
      <c r="Q19" s="60">
        <v>99.11</v>
      </c>
      <c r="R19" s="60">
        <v>98.52</v>
      </c>
      <c r="S19" s="60">
        <v>97.67</v>
      </c>
      <c r="T19" s="60">
        <v>98.65</v>
      </c>
      <c r="U19" s="60">
        <v>99.32</v>
      </c>
      <c r="V19" s="60">
        <v>98.92</v>
      </c>
      <c r="W19" s="60">
        <v>98.59</v>
      </c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55" t="s">
        <v>80</v>
      </c>
      <c r="AN19" s="55" t="s">
        <v>80</v>
      </c>
      <c r="AO19" s="55">
        <v>0.45200000000000001</v>
      </c>
      <c r="IM19" s="87"/>
    </row>
    <row r="20" spans="1:247" s="52" customFormat="1" ht="18" customHeight="1">
      <c r="A20" s="53" t="s">
        <v>212</v>
      </c>
      <c r="B20" s="54">
        <v>44966</v>
      </c>
      <c r="C20" s="55">
        <v>100</v>
      </c>
      <c r="D20" s="56" t="s">
        <v>82</v>
      </c>
      <c r="E20" s="55" t="s">
        <v>85</v>
      </c>
      <c r="F20" s="63" t="s">
        <v>138</v>
      </c>
      <c r="G20" s="55" t="s">
        <v>228</v>
      </c>
      <c r="H20" s="55" t="s">
        <v>229</v>
      </c>
      <c r="I20" s="55">
        <v>100.2</v>
      </c>
      <c r="J20" s="84">
        <f t="shared" si="1"/>
        <v>100.70100000000001</v>
      </c>
      <c r="K20" s="57">
        <f t="shared" si="0"/>
        <v>98.68</v>
      </c>
      <c r="L20" s="58">
        <v>100.2</v>
      </c>
      <c r="M20" s="58">
        <v>97.16</v>
      </c>
      <c r="N20" s="59">
        <f t="shared" si="2"/>
        <v>100.70099999999999</v>
      </c>
      <c r="O20" s="59">
        <f t="shared" si="3"/>
        <v>96.674199999999999</v>
      </c>
      <c r="P20" s="60">
        <v>98.6</v>
      </c>
      <c r="Q20" s="60">
        <v>97.78</v>
      </c>
      <c r="R20" s="60">
        <v>98.44</v>
      </c>
      <c r="S20" s="60">
        <v>99.18</v>
      </c>
      <c r="T20" s="60">
        <v>99.56</v>
      </c>
      <c r="U20" s="60">
        <v>98</v>
      </c>
      <c r="V20" s="60">
        <v>98.75</v>
      </c>
      <c r="W20" s="60">
        <v>10.65</v>
      </c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55" t="s">
        <v>80</v>
      </c>
      <c r="AN20" s="55" t="s">
        <v>80</v>
      </c>
      <c r="AO20" s="55">
        <v>0.44600000000000001</v>
      </c>
      <c r="IM20" s="87"/>
    </row>
    <row r="21" spans="1:247" s="52" customFormat="1" ht="18" hidden="1" customHeight="1">
      <c r="A21" s="53" t="s">
        <v>212</v>
      </c>
      <c r="B21" s="54">
        <v>44966</v>
      </c>
      <c r="C21" s="55">
        <v>6</v>
      </c>
      <c r="D21" s="56" t="s">
        <v>76</v>
      </c>
      <c r="E21" s="55" t="s">
        <v>88</v>
      </c>
      <c r="F21" s="63" t="s">
        <v>138</v>
      </c>
      <c r="G21" s="55" t="s">
        <v>230</v>
      </c>
      <c r="H21" s="55" t="s">
        <v>110</v>
      </c>
      <c r="I21" s="55"/>
      <c r="J21" s="84">
        <f t="shared" si="1"/>
        <v>0</v>
      </c>
      <c r="K21" s="57">
        <f t="shared" si="0"/>
        <v>5.6340000000000003</v>
      </c>
      <c r="L21" s="58">
        <v>5.72</v>
      </c>
      <c r="M21" s="58">
        <v>5.548</v>
      </c>
      <c r="N21" s="59">
        <f t="shared" si="2"/>
        <v>5.7485999999999988</v>
      </c>
      <c r="O21" s="59">
        <f t="shared" si="3"/>
        <v>5.5202600000000004</v>
      </c>
      <c r="P21" s="60">
        <v>5.6150000000000002</v>
      </c>
      <c r="Q21" s="60">
        <v>5.71</v>
      </c>
      <c r="R21" s="60">
        <v>5.6589999999999998</v>
      </c>
      <c r="S21" s="60">
        <v>5.6109999999999998</v>
      </c>
      <c r="T21" s="60">
        <v>5.6580000000000004</v>
      </c>
      <c r="U21" s="60">
        <v>5.6379999999999999</v>
      </c>
      <c r="V21" s="60">
        <v>5.6280000000000001</v>
      </c>
      <c r="W21" s="60">
        <v>5.7</v>
      </c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55" t="s">
        <v>80</v>
      </c>
      <c r="AN21" s="55" t="s">
        <v>80</v>
      </c>
      <c r="AO21" s="55">
        <v>0.43</v>
      </c>
      <c r="IM21" s="87"/>
    </row>
    <row r="22" spans="1:247" s="52" customFormat="1" ht="18" customHeight="1">
      <c r="A22" s="53" t="s">
        <v>212</v>
      </c>
      <c r="B22" s="54">
        <v>44966</v>
      </c>
      <c r="C22" s="55">
        <v>100</v>
      </c>
      <c r="D22" s="56" t="s">
        <v>82</v>
      </c>
      <c r="E22" s="55" t="s">
        <v>85</v>
      </c>
      <c r="F22" s="63" t="s">
        <v>138</v>
      </c>
      <c r="G22" s="55" t="s">
        <v>231</v>
      </c>
      <c r="H22" s="55" t="s">
        <v>107</v>
      </c>
      <c r="I22" s="55">
        <v>100.2</v>
      </c>
      <c r="J22" s="84">
        <f t="shared" si="1"/>
        <v>100.70100000000001</v>
      </c>
      <c r="K22" s="57">
        <f t="shared" si="0"/>
        <v>98.68</v>
      </c>
      <c r="L22" s="58">
        <v>100.2</v>
      </c>
      <c r="M22" s="58">
        <v>97.16</v>
      </c>
      <c r="N22" s="59">
        <f t="shared" si="2"/>
        <v>100.70099999999999</v>
      </c>
      <c r="O22" s="59">
        <f t="shared" si="3"/>
        <v>96.674199999999999</v>
      </c>
      <c r="P22" s="60">
        <v>98.67</v>
      </c>
      <c r="Q22" s="60">
        <v>100.27</v>
      </c>
      <c r="R22" s="60">
        <v>99.12</v>
      </c>
      <c r="S22" s="60">
        <v>97.52</v>
      </c>
      <c r="T22" s="60">
        <v>99.54</v>
      </c>
      <c r="U22" s="60">
        <v>100.4</v>
      </c>
      <c r="V22" s="60">
        <v>100.25</v>
      </c>
      <c r="W22" s="60">
        <v>99.03</v>
      </c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55" t="s">
        <v>80</v>
      </c>
      <c r="AN22" s="55" t="s">
        <v>80</v>
      </c>
      <c r="AO22" s="55">
        <v>0.46100000000000002</v>
      </c>
      <c r="IM22" s="87"/>
    </row>
    <row r="23" spans="1:247" s="52" customFormat="1" ht="18" customHeight="1">
      <c r="A23" s="53" t="s">
        <v>212</v>
      </c>
      <c r="B23" s="54">
        <v>44967</v>
      </c>
      <c r="C23" s="55">
        <v>100</v>
      </c>
      <c r="D23" s="56" t="s">
        <v>82</v>
      </c>
      <c r="E23" s="55" t="s">
        <v>85</v>
      </c>
      <c r="F23" s="63" t="s">
        <v>138</v>
      </c>
      <c r="G23" s="55" t="s">
        <v>232</v>
      </c>
      <c r="H23" s="55" t="s">
        <v>107</v>
      </c>
      <c r="I23" s="55">
        <v>100.2</v>
      </c>
      <c r="J23" s="84">
        <f t="shared" si="1"/>
        <v>100.70100000000001</v>
      </c>
      <c r="K23" s="57">
        <f t="shared" si="0"/>
        <v>98.68</v>
      </c>
      <c r="L23" s="58">
        <v>100.2</v>
      </c>
      <c r="M23" s="58">
        <v>97.16</v>
      </c>
      <c r="N23" s="59">
        <f t="shared" si="2"/>
        <v>100.70099999999999</v>
      </c>
      <c r="O23" s="59">
        <f t="shared" si="3"/>
        <v>96.674199999999999</v>
      </c>
      <c r="P23" s="60">
        <v>99.06</v>
      </c>
      <c r="Q23" s="60">
        <v>100.69</v>
      </c>
      <c r="R23" s="60">
        <v>99.57</v>
      </c>
      <c r="S23" s="60">
        <v>98.39</v>
      </c>
      <c r="T23" s="60">
        <v>99.46</v>
      </c>
      <c r="U23" s="60">
        <v>100.22</v>
      </c>
      <c r="V23" s="60">
        <v>100.16</v>
      </c>
      <c r="W23" s="60">
        <v>98.62</v>
      </c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55" t="s">
        <v>80</v>
      </c>
      <c r="AN23" s="55" t="s">
        <v>80</v>
      </c>
      <c r="AO23" s="55">
        <v>0.47499999999999998</v>
      </c>
      <c r="IM23" s="87"/>
    </row>
    <row r="24" spans="1:247" s="52" customFormat="1" ht="18" customHeight="1">
      <c r="A24" s="53" t="s">
        <v>212</v>
      </c>
      <c r="B24" s="54">
        <v>44967</v>
      </c>
      <c r="C24" s="55">
        <v>100</v>
      </c>
      <c r="D24" s="56" t="s">
        <v>82</v>
      </c>
      <c r="E24" s="55" t="s">
        <v>85</v>
      </c>
      <c r="F24" s="63" t="s">
        <v>138</v>
      </c>
      <c r="G24" s="55" t="s">
        <v>233</v>
      </c>
      <c r="H24" s="55" t="s">
        <v>107</v>
      </c>
      <c r="I24" s="55">
        <v>100.2</v>
      </c>
      <c r="J24" s="84">
        <f t="shared" si="1"/>
        <v>100.70100000000001</v>
      </c>
      <c r="K24" s="57">
        <f t="shared" si="0"/>
        <v>98.68</v>
      </c>
      <c r="L24" s="58">
        <v>100.2</v>
      </c>
      <c r="M24" s="58">
        <v>97.16</v>
      </c>
      <c r="N24" s="59">
        <f t="shared" si="2"/>
        <v>100.70099999999999</v>
      </c>
      <c r="O24" s="59">
        <f t="shared" si="3"/>
        <v>96.674199999999999</v>
      </c>
      <c r="P24" s="60">
        <v>99.7</v>
      </c>
      <c r="Q24" s="60">
        <v>99.8</v>
      </c>
      <c r="R24" s="60">
        <v>98.83</v>
      </c>
      <c r="S24" s="60">
        <v>100.12</v>
      </c>
      <c r="T24" s="60">
        <v>100.14</v>
      </c>
      <c r="U24" s="60">
        <v>98.81</v>
      </c>
      <c r="V24" s="60">
        <v>98.97</v>
      </c>
      <c r="W24" s="60">
        <v>100.17</v>
      </c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55" t="s">
        <v>80</v>
      </c>
      <c r="AN24" s="55" t="s">
        <v>80</v>
      </c>
      <c r="AO24" s="55">
        <v>0.44700000000000001</v>
      </c>
      <c r="IM24" s="87"/>
    </row>
    <row r="25" spans="1:247" s="52" customFormat="1" ht="18" hidden="1" customHeight="1">
      <c r="A25" s="53" t="s">
        <v>212</v>
      </c>
      <c r="B25" s="54">
        <v>44967</v>
      </c>
      <c r="C25" s="55">
        <v>6</v>
      </c>
      <c r="D25" s="56" t="s">
        <v>76</v>
      </c>
      <c r="E25" s="55" t="s">
        <v>88</v>
      </c>
      <c r="F25" s="63" t="s">
        <v>138</v>
      </c>
      <c r="G25" s="55" t="s">
        <v>234</v>
      </c>
      <c r="H25" s="55" t="s">
        <v>110</v>
      </c>
      <c r="I25" s="55"/>
      <c r="J25" s="84">
        <f t="shared" si="1"/>
        <v>0</v>
      </c>
      <c r="K25" s="57">
        <f t="shared" si="0"/>
        <v>5.6340000000000003</v>
      </c>
      <c r="L25" s="58">
        <v>5.72</v>
      </c>
      <c r="M25" s="58">
        <v>5.548</v>
      </c>
      <c r="N25" s="59">
        <f t="shared" si="2"/>
        <v>5.7485999999999988</v>
      </c>
      <c r="O25" s="59">
        <f t="shared" si="3"/>
        <v>5.5202600000000004</v>
      </c>
      <c r="P25" s="60">
        <v>5.6040000000000001</v>
      </c>
      <c r="Q25" s="60">
        <v>5.6829999999999998</v>
      </c>
      <c r="R25" s="60">
        <v>5.6310000000000002</v>
      </c>
      <c r="S25" s="60">
        <v>5.5739999999999998</v>
      </c>
      <c r="T25" s="60">
        <v>5.7089999999999996</v>
      </c>
      <c r="U25" s="60">
        <v>5.6070000000000002</v>
      </c>
      <c r="V25" s="60">
        <v>5.5890000000000004</v>
      </c>
      <c r="W25" s="60">
        <v>5.569</v>
      </c>
      <c r="X25" s="60"/>
      <c r="Y25" s="61"/>
      <c r="Z25" s="61"/>
      <c r="AA25" s="60"/>
      <c r="AB25" s="60"/>
      <c r="AC25" s="60"/>
      <c r="AD25" s="60"/>
      <c r="AE25" s="66"/>
      <c r="AF25" s="60"/>
      <c r="AG25" s="60"/>
      <c r="AH25" s="60"/>
      <c r="AI25" s="60"/>
      <c r="AJ25" s="60"/>
      <c r="AK25" s="60"/>
      <c r="AL25" s="60"/>
      <c r="AM25" s="55" t="s">
        <v>80</v>
      </c>
      <c r="AN25" s="55" t="s">
        <v>80</v>
      </c>
      <c r="AO25" s="55">
        <v>0.42299999999999999</v>
      </c>
      <c r="IM25" s="87"/>
    </row>
    <row r="26" spans="1:247" s="52" customFormat="1" ht="18" hidden="1" customHeight="1">
      <c r="A26" s="53" t="s">
        <v>212</v>
      </c>
      <c r="B26" s="54">
        <v>44967</v>
      </c>
      <c r="C26" s="55">
        <v>6</v>
      </c>
      <c r="D26" s="56" t="s">
        <v>76</v>
      </c>
      <c r="E26" s="55" t="s">
        <v>88</v>
      </c>
      <c r="F26" s="63" t="s">
        <v>138</v>
      </c>
      <c r="G26" s="55" t="s">
        <v>235</v>
      </c>
      <c r="H26" s="55" t="s">
        <v>110</v>
      </c>
      <c r="I26" s="55"/>
      <c r="J26" s="84">
        <f t="shared" si="1"/>
        <v>0</v>
      </c>
      <c r="K26" s="57">
        <f t="shared" si="0"/>
        <v>5.6340000000000003</v>
      </c>
      <c r="L26" s="58">
        <v>5.72</v>
      </c>
      <c r="M26" s="58">
        <v>5.548</v>
      </c>
      <c r="N26" s="59">
        <f t="shared" si="2"/>
        <v>5.7485999999999988</v>
      </c>
      <c r="O26" s="59">
        <f t="shared" si="3"/>
        <v>5.5202600000000004</v>
      </c>
      <c r="P26" s="60">
        <v>5.6630000000000003</v>
      </c>
      <c r="Q26" s="60">
        <v>5.5819999999999999</v>
      </c>
      <c r="R26" s="60">
        <v>5.524</v>
      </c>
      <c r="S26" s="60">
        <v>5.71</v>
      </c>
      <c r="T26" s="60">
        <v>5.5110000000000001</v>
      </c>
      <c r="U26" s="60">
        <v>5.7160000000000002</v>
      </c>
      <c r="V26" s="60">
        <v>5.5759999999999996</v>
      </c>
      <c r="W26" s="60">
        <v>5.649</v>
      </c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55" t="s">
        <v>80</v>
      </c>
      <c r="AN26" s="55" t="s">
        <v>80</v>
      </c>
      <c r="AO26" s="55">
        <v>0.435</v>
      </c>
      <c r="IM26" s="87"/>
    </row>
    <row r="27" spans="1:247" s="52" customFormat="1" ht="18" customHeight="1">
      <c r="A27" s="53" t="s">
        <v>236</v>
      </c>
      <c r="B27" s="54">
        <v>44968</v>
      </c>
      <c r="C27" s="55" t="s">
        <v>117</v>
      </c>
      <c r="D27" s="56" t="s">
        <v>82</v>
      </c>
      <c r="E27" s="55" t="s">
        <v>88</v>
      </c>
      <c r="F27" s="63" t="s">
        <v>78</v>
      </c>
      <c r="G27" s="55" t="s">
        <v>237</v>
      </c>
      <c r="H27" s="55" t="s">
        <v>119</v>
      </c>
      <c r="I27" s="55">
        <v>2.5150000000000001</v>
      </c>
      <c r="J27" s="84">
        <f t="shared" si="1"/>
        <v>2.5275750000000001</v>
      </c>
      <c r="K27" s="57">
        <f t="shared" si="0"/>
        <v>2.5114999999999998</v>
      </c>
      <c r="L27" s="58">
        <v>2.528</v>
      </c>
      <c r="M27" s="58">
        <v>2.4950000000000001</v>
      </c>
      <c r="N27" s="59">
        <f t="shared" si="2"/>
        <v>2.5406399999999998</v>
      </c>
      <c r="O27" s="59">
        <f t="shared" si="3"/>
        <v>2.4825250000000003</v>
      </c>
      <c r="P27" s="60">
        <v>2.512</v>
      </c>
      <c r="Q27" s="60">
        <v>2.5129999999999999</v>
      </c>
      <c r="R27" s="60">
        <v>2.5049999999999999</v>
      </c>
      <c r="S27" s="60">
        <v>2.516</v>
      </c>
      <c r="T27" s="60">
        <v>2.5299999999999998</v>
      </c>
      <c r="U27" s="60">
        <v>2.5329999999999999</v>
      </c>
      <c r="V27" s="60">
        <v>2.5190000000000001</v>
      </c>
      <c r="W27" s="60">
        <v>2.5219999999999998</v>
      </c>
      <c r="X27" s="60">
        <v>2.5249999999999999</v>
      </c>
      <c r="Y27" s="60" t="s">
        <v>238</v>
      </c>
      <c r="Z27" s="60">
        <v>2.5259999999999998</v>
      </c>
      <c r="AA27" s="60">
        <v>2.5190000000000001</v>
      </c>
      <c r="AB27" s="61"/>
      <c r="AC27" s="61"/>
      <c r="AD27" s="61"/>
      <c r="AE27" s="60"/>
      <c r="AF27" s="60"/>
      <c r="AG27" s="60"/>
      <c r="AH27" s="60"/>
      <c r="AI27" s="60"/>
      <c r="AJ27" s="60"/>
      <c r="AK27" s="60"/>
      <c r="AL27" s="60"/>
      <c r="AM27" s="55" t="s">
        <v>80</v>
      </c>
      <c r="AN27" s="55" t="s">
        <v>80</v>
      </c>
      <c r="AO27" s="55">
        <v>0.42299999999999999</v>
      </c>
      <c r="IM27" s="87"/>
    </row>
    <row r="28" spans="1:247" s="52" customFormat="1" ht="18" hidden="1" customHeight="1">
      <c r="A28" s="53" t="s">
        <v>236</v>
      </c>
      <c r="B28" s="54">
        <v>44968</v>
      </c>
      <c r="C28" s="55">
        <v>3</v>
      </c>
      <c r="D28" s="56" t="s">
        <v>87</v>
      </c>
      <c r="E28" s="55" t="s">
        <v>83</v>
      </c>
      <c r="F28" s="63" t="s">
        <v>78</v>
      </c>
      <c r="G28" s="55" t="s">
        <v>240</v>
      </c>
      <c r="H28" s="55" t="s">
        <v>239</v>
      </c>
      <c r="I28" s="55">
        <v>2.83</v>
      </c>
      <c r="J28" s="84">
        <f t="shared" si="1"/>
        <v>2.84415</v>
      </c>
      <c r="K28" s="57">
        <f t="shared" si="0"/>
        <v>2.7385000000000002</v>
      </c>
      <c r="L28" s="58">
        <v>2.78</v>
      </c>
      <c r="M28" s="58">
        <v>2.6970000000000001</v>
      </c>
      <c r="N28" s="59">
        <f t="shared" si="2"/>
        <v>2.7938999999999994</v>
      </c>
      <c r="O28" s="59">
        <f t="shared" si="3"/>
        <v>2.6835149999999999</v>
      </c>
      <c r="P28" s="60">
        <v>2.7429999999999999</v>
      </c>
      <c r="Q28" s="60">
        <v>2.72</v>
      </c>
      <c r="R28" s="60">
        <v>2.7469999999999999</v>
      </c>
      <c r="S28" s="60">
        <v>2.7559999999999998</v>
      </c>
      <c r="T28" s="60">
        <v>2.7170000000000001</v>
      </c>
      <c r="U28" s="60">
        <v>2.774</v>
      </c>
      <c r="V28" s="60">
        <v>2.7629999999999999</v>
      </c>
      <c r="W28" s="60">
        <v>2.7890000000000001</v>
      </c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55" t="s">
        <v>80</v>
      </c>
      <c r="AN28" s="55" t="s">
        <v>80</v>
      </c>
      <c r="AO28" s="55">
        <v>0.28399999999999997</v>
      </c>
      <c r="IM28" s="87"/>
    </row>
    <row r="29" spans="1:247" s="52" customFormat="1" ht="18" hidden="1" customHeight="1">
      <c r="A29" s="53" t="s">
        <v>236</v>
      </c>
      <c r="B29" s="54">
        <v>44968</v>
      </c>
      <c r="C29" s="55">
        <v>3</v>
      </c>
      <c r="D29" s="56" t="s">
        <v>87</v>
      </c>
      <c r="E29" s="55" t="s">
        <v>83</v>
      </c>
      <c r="F29" s="63" t="s">
        <v>78</v>
      </c>
      <c r="G29" s="55" t="s">
        <v>241</v>
      </c>
      <c r="H29" s="55" t="s">
        <v>239</v>
      </c>
      <c r="I29" s="55">
        <v>2.83</v>
      </c>
      <c r="J29" s="84">
        <f t="shared" si="1"/>
        <v>2.84415</v>
      </c>
      <c r="K29" s="57">
        <f t="shared" si="0"/>
        <v>2.7385000000000002</v>
      </c>
      <c r="L29" s="58">
        <v>2.78</v>
      </c>
      <c r="M29" s="58">
        <v>2.6970000000000001</v>
      </c>
      <c r="N29" s="59">
        <f t="shared" si="2"/>
        <v>2.7938999999999994</v>
      </c>
      <c r="O29" s="59">
        <f t="shared" si="3"/>
        <v>2.6835149999999999</v>
      </c>
      <c r="P29" s="60">
        <v>2.7429999999999999</v>
      </c>
      <c r="Q29" s="60">
        <v>2.794</v>
      </c>
      <c r="R29" s="60">
        <v>2.7719999999999998</v>
      </c>
      <c r="S29" s="60">
        <v>2.827</v>
      </c>
      <c r="T29" s="60">
        <v>2.738</v>
      </c>
      <c r="U29" s="60">
        <v>2.7829999999999999</v>
      </c>
      <c r="V29" s="60">
        <v>2.7370000000000001</v>
      </c>
      <c r="W29" s="60">
        <v>2.7850000000000001</v>
      </c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55" t="s">
        <v>80</v>
      </c>
      <c r="AN29" s="55" t="s">
        <v>80</v>
      </c>
      <c r="AO29" s="55">
        <v>0.28699999999999998</v>
      </c>
      <c r="IM29" s="87"/>
    </row>
    <row r="30" spans="1:247" s="52" customFormat="1" ht="18" customHeight="1">
      <c r="A30" s="53" t="s">
        <v>236</v>
      </c>
      <c r="B30" s="54">
        <v>44968</v>
      </c>
      <c r="C30" s="55" t="s">
        <v>117</v>
      </c>
      <c r="D30" s="56" t="s">
        <v>82</v>
      </c>
      <c r="E30" s="55" t="s">
        <v>88</v>
      </c>
      <c r="F30" s="63" t="s">
        <v>78</v>
      </c>
      <c r="G30" s="55" t="s">
        <v>242</v>
      </c>
      <c r="H30" s="55" t="s">
        <v>119</v>
      </c>
      <c r="I30" s="55">
        <v>2.5150000000000001</v>
      </c>
      <c r="J30" s="84">
        <f t="shared" si="1"/>
        <v>2.5275750000000001</v>
      </c>
      <c r="K30" s="57">
        <f t="shared" si="0"/>
        <v>2.5019999999999998</v>
      </c>
      <c r="L30" s="58">
        <v>2.54</v>
      </c>
      <c r="M30" s="58">
        <v>2.464</v>
      </c>
      <c r="N30" s="59">
        <f t="shared" si="2"/>
        <v>2.5526999999999997</v>
      </c>
      <c r="O30" s="59">
        <f t="shared" si="3"/>
        <v>2.4516800000000001</v>
      </c>
      <c r="P30" s="60">
        <v>2.476</v>
      </c>
      <c r="Q30" s="60">
        <v>2.528</v>
      </c>
      <c r="R30" s="60">
        <v>2.4980000000000002</v>
      </c>
      <c r="S30" s="60">
        <v>2.524</v>
      </c>
      <c r="T30" s="60">
        <v>2.4870000000000001</v>
      </c>
      <c r="U30" s="60">
        <v>2.5329999999999999</v>
      </c>
      <c r="V30" s="60">
        <v>2.5009999999999999</v>
      </c>
      <c r="W30" s="60">
        <v>2.5049999999999999</v>
      </c>
      <c r="X30" s="60">
        <v>2.4870000000000001</v>
      </c>
      <c r="Y30" s="60">
        <v>2.5209999999999999</v>
      </c>
      <c r="Z30" s="60">
        <v>2.548</v>
      </c>
      <c r="AA30" s="60">
        <v>2.4980000000000002</v>
      </c>
      <c r="AB30" s="60">
        <v>2.4820000000000002</v>
      </c>
      <c r="AC30" s="60">
        <v>2.5129999999999999</v>
      </c>
      <c r="AD30" s="60">
        <v>2.504</v>
      </c>
      <c r="AE30" s="60">
        <v>2.5190000000000001</v>
      </c>
      <c r="AF30" s="60"/>
      <c r="AG30" s="60"/>
      <c r="AH30" s="60"/>
      <c r="AI30" s="60"/>
      <c r="AJ30" s="60"/>
      <c r="AK30" s="60"/>
      <c r="AL30" s="60"/>
      <c r="AM30" s="55" t="s">
        <v>80</v>
      </c>
      <c r="AN30" s="55" t="s">
        <v>80</v>
      </c>
      <c r="AO30" s="55">
        <v>0.434</v>
      </c>
      <c r="IM30" s="87"/>
    </row>
    <row r="31" spans="1:247" s="52" customFormat="1" ht="18" hidden="1" customHeight="1">
      <c r="A31" s="53" t="s">
        <v>236</v>
      </c>
      <c r="B31" s="54">
        <v>44968</v>
      </c>
      <c r="C31" s="55">
        <v>6</v>
      </c>
      <c r="D31" s="56" t="s">
        <v>76</v>
      </c>
      <c r="E31" s="55" t="s">
        <v>88</v>
      </c>
      <c r="F31" s="63" t="s">
        <v>78</v>
      </c>
      <c r="G31" s="55" t="s">
        <v>243</v>
      </c>
      <c r="H31" s="55" t="s">
        <v>110</v>
      </c>
      <c r="I31" s="55"/>
      <c r="J31" s="84">
        <f t="shared" si="1"/>
        <v>0</v>
      </c>
      <c r="K31" s="57">
        <f t="shared" si="0"/>
        <v>5.6340000000000003</v>
      </c>
      <c r="L31" s="58">
        <v>5.72</v>
      </c>
      <c r="M31" s="58">
        <v>5.548</v>
      </c>
      <c r="N31" s="59">
        <f t="shared" si="2"/>
        <v>5.7485999999999988</v>
      </c>
      <c r="O31" s="59">
        <f t="shared" si="3"/>
        <v>5.5202600000000004</v>
      </c>
      <c r="P31" s="60">
        <v>5.633</v>
      </c>
      <c r="Q31" s="60">
        <v>5.68</v>
      </c>
      <c r="R31" s="60">
        <v>5.665</v>
      </c>
      <c r="S31" s="60">
        <v>5.61</v>
      </c>
      <c r="T31" s="60">
        <v>5.5739999999999998</v>
      </c>
      <c r="U31" s="60">
        <v>5.7080000000000002</v>
      </c>
      <c r="V31" s="60">
        <v>5.5720000000000001</v>
      </c>
      <c r="W31" s="60">
        <v>5.5890000000000004</v>
      </c>
      <c r="X31" s="60">
        <v>5.6150000000000002</v>
      </c>
      <c r="Y31" s="60">
        <v>5.6890000000000001</v>
      </c>
      <c r="Z31" s="60">
        <v>5.665</v>
      </c>
      <c r="AA31" s="60">
        <v>5.5910000000000002</v>
      </c>
      <c r="AB31" s="60">
        <v>5.6589999999999998</v>
      </c>
      <c r="AC31" s="60">
        <v>5.8049999999999997</v>
      </c>
      <c r="AD31" s="60">
        <v>5.6929999999999996</v>
      </c>
      <c r="AE31" s="60">
        <v>5.6379999999999999</v>
      </c>
      <c r="AF31" s="60"/>
      <c r="AG31" s="60"/>
      <c r="AH31" s="60"/>
      <c r="AI31" s="60"/>
      <c r="AJ31" s="60"/>
      <c r="AK31" s="60"/>
      <c r="AL31" s="60"/>
      <c r="AM31" s="55" t="s">
        <v>80</v>
      </c>
      <c r="AN31" s="55" t="s">
        <v>80</v>
      </c>
      <c r="AO31" s="55">
        <v>0.42799999999999999</v>
      </c>
      <c r="IM31" s="87"/>
    </row>
    <row r="32" spans="1:247" s="52" customFormat="1" ht="18" hidden="1" customHeight="1">
      <c r="A32" s="53" t="s">
        <v>236</v>
      </c>
      <c r="B32" s="54">
        <v>44968</v>
      </c>
      <c r="C32" s="55">
        <v>8</v>
      </c>
      <c r="D32" s="56" t="s">
        <v>87</v>
      </c>
      <c r="E32" s="55" t="s">
        <v>85</v>
      </c>
      <c r="F32" s="63" t="s">
        <v>78</v>
      </c>
      <c r="G32" s="55" t="s">
        <v>245</v>
      </c>
      <c r="H32" s="55" t="s">
        <v>244</v>
      </c>
      <c r="I32" s="55">
        <v>7.6</v>
      </c>
      <c r="J32" s="84">
        <f t="shared" si="1"/>
        <v>7.6379999999999999</v>
      </c>
      <c r="K32" s="57">
        <f t="shared" si="0"/>
        <v>7.5389999999999997</v>
      </c>
      <c r="L32" s="58">
        <v>7.6</v>
      </c>
      <c r="M32" s="58">
        <v>7.4779999999999998</v>
      </c>
      <c r="N32" s="59">
        <f t="shared" si="2"/>
        <v>7.637999999999999</v>
      </c>
      <c r="O32" s="59">
        <f t="shared" si="3"/>
        <v>7.4406099999999995</v>
      </c>
      <c r="P32" s="60">
        <v>7.6029999999999998</v>
      </c>
      <c r="Q32" s="60">
        <v>7.5179999999999998</v>
      </c>
      <c r="R32" s="60">
        <v>7.6349999999999998</v>
      </c>
      <c r="S32" s="60">
        <v>7.633</v>
      </c>
      <c r="T32" s="60">
        <v>7.5949999999999998</v>
      </c>
      <c r="U32" s="60">
        <v>7.6360000000000001</v>
      </c>
      <c r="V32" s="60">
        <v>7.5449999999999999</v>
      </c>
      <c r="W32" s="60">
        <v>7.5720000000000001</v>
      </c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55" t="s">
        <v>80</v>
      </c>
      <c r="AN32" s="55" t="s">
        <v>80</v>
      </c>
      <c r="AO32" s="55">
        <v>0.46400000000000002</v>
      </c>
      <c r="IM32" s="87"/>
    </row>
    <row r="33" spans="1:247" s="52" customFormat="1" ht="18" customHeight="1">
      <c r="A33" s="53" t="s">
        <v>236</v>
      </c>
      <c r="B33" s="54">
        <v>44970</v>
      </c>
      <c r="C33" s="55" t="s">
        <v>117</v>
      </c>
      <c r="D33" s="56" t="s">
        <v>82</v>
      </c>
      <c r="E33" s="55" t="s">
        <v>88</v>
      </c>
      <c r="F33" s="63" t="s">
        <v>78</v>
      </c>
      <c r="G33" s="55" t="s">
        <v>246</v>
      </c>
      <c r="H33" s="55" t="s">
        <v>119</v>
      </c>
      <c r="I33" s="55">
        <v>2.5150000000000001</v>
      </c>
      <c r="J33" s="84">
        <f t="shared" si="1"/>
        <v>2.5275750000000001</v>
      </c>
      <c r="K33" s="57">
        <f t="shared" si="0"/>
        <v>2.5114999999999998</v>
      </c>
      <c r="L33" s="58">
        <v>2.528</v>
      </c>
      <c r="M33" s="58">
        <v>2.4950000000000001</v>
      </c>
      <c r="N33" s="59">
        <f t="shared" si="2"/>
        <v>2.5406399999999998</v>
      </c>
      <c r="O33" s="59">
        <f t="shared" si="3"/>
        <v>2.4825250000000003</v>
      </c>
      <c r="P33" s="60">
        <v>2.5329999999999999</v>
      </c>
      <c r="Q33" s="60">
        <v>2.5409999999999999</v>
      </c>
      <c r="R33" s="60">
        <v>2.5339999999999998</v>
      </c>
      <c r="S33" s="60">
        <v>2.5459999999999998</v>
      </c>
      <c r="T33" s="60">
        <v>2.5099999999999998</v>
      </c>
      <c r="U33" s="60">
        <v>2.5409999999999999</v>
      </c>
      <c r="V33" s="60">
        <v>2.536</v>
      </c>
      <c r="W33" s="60">
        <v>2.5379999999999998</v>
      </c>
      <c r="X33" s="60">
        <v>2.5089999999999999</v>
      </c>
      <c r="Y33" s="60">
        <v>2.548</v>
      </c>
      <c r="Z33" s="60">
        <v>2.5249999999999999</v>
      </c>
      <c r="AA33" s="60">
        <v>2.5219999999999998</v>
      </c>
      <c r="AB33" s="60">
        <v>2.5150000000000001</v>
      </c>
      <c r="AC33" s="60">
        <v>2.5329999999999999</v>
      </c>
      <c r="AD33" s="60">
        <v>2.5299999999999998</v>
      </c>
      <c r="AE33" s="60">
        <v>2.5339999999999998</v>
      </c>
      <c r="AF33" s="60"/>
      <c r="AG33" s="60"/>
      <c r="AH33" s="60"/>
      <c r="AI33" s="60"/>
      <c r="AJ33" s="60"/>
      <c r="AK33" s="60"/>
      <c r="AL33" s="60"/>
      <c r="AM33" s="55" t="s">
        <v>80</v>
      </c>
      <c r="AN33" s="55" t="s">
        <v>80</v>
      </c>
      <c r="AO33" s="55">
        <v>0.42599999999999999</v>
      </c>
      <c r="IM33" s="87"/>
    </row>
    <row r="34" spans="1:247" s="52" customFormat="1" ht="18" hidden="1" customHeight="1">
      <c r="A34" s="53" t="s">
        <v>236</v>
      </c>
      <c r="B34" s="54">
        <v>44970</v>
      </c>
      <c r="C34" s="55">
        <v>3</v>
      </c>
      <c r="D34" s="56" t="s">
        <v>87</v>
      </c>
      <c r="E34" s="55" t="s">
        <v>247</v>
      </c>
      <c r="F34" s="63" t="s">
        <v>78</v>
      </c>
      <c r="G34" s="55" t="s">
        <v>248</v>
      </c>
      <c r="H34" s="55" t="s">
        <v>239</v>
      </c>
      <c r="I34" s="55"/>
      <c r="J34" s="84">
        <f t="shared" ref="J34:J39" si="4">I34+I34*0.5%</f>
        <v>0</v>
      </c>
      <c r="K34" s="57">
        <f t="shared" ref="K34:K48" si="5">(M34+L34)/2</f>
        <v>2.7385000000000002</v>
      </c>
      <c r="L34" s="58">
        <v>2.78</v>
      </c>
      <c r="M34" s="58">
        <v>2.6970000000000001</v>
      </c>
      <c r="N34" s="59">
        <f t="shared" ref="N34:N39" si="6">L34*1.005</f>
        <v>2.7938999999999994</v>
      </c>
      <c r="O34" s="59">
        <f t="shared" ref="O34:O52" si="7">M34*0.995</f>
        <v>2.6835149999999999</v>
      </c>
      <c r="P34" s="60">
        <v>2.7509999999999999</v>
      </c>
      <c r="Q34" s="60">
        <v>2.758</v>
      </c>
      <c r="R34" s="60">
        <v>2.7370000000000001</v>
      </c>
      <c r="S34" s="60">
        <v>2.75</v>
      </c>
      <c r="T34" s="60">
        <v>2.7639999999999998</v>
      </c>
      <c r="U34" s="60">
        <v>2.78</v>
      </c>
      <c r="V34" s="60">
        <v>2.738</v>
      </c>
      <c r="W34" s="60">
        <v>2.766</v>
      </c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55" t="s">
        <v>80</v>
      </c>
      <c r="AN34" s="55" t="s">
        <v>80</v>
      </c>
      <c r="AO34" s="55">
        <v>0.28000000000000003</v>
      </c>
      <c r="IM34" s="87"/>
    </row>
    <row r="35" spans="1:247" s="52" customFormat="1" ht="18" customHeight="1">
      <c r="A35" s="53" t="s">
        <v>236</v>
      </c>
      <c r="B35" s="54">
        <v>44971</v>
      </c>
      <c r="C35" s="55" t="s">
        <v>81</v>
      </c>
      <c r="D35" s="56" t="s">
        <v>82</v>
      </c>
      <c r="E35" s="55" t="s">
        <v>83</v>
      </c>
      <c r="F35" s="63" t="s">
        <v>78</v>
      </c>
      <c r="G35" s="55" t="s">
        <v>249</v>
      </c>
      <c r="H35" s="55" t="s">
        <v>84</v>
      </c>
      <c r="I35" s="55">
        <v>0.42</v>
      </c>
      <c r="J35" s="84">
        <f t="shared" si="4"/>
        <v>0.42209999999999998</v>
      </c>
      <c r="K35" s="57">
        <f t="shared" si="5"/>
        <v>0.43</v>
      </c>
      <c r="L35" s="58">
        <v>0.434</v>
      </c>
      <c r="M35" s="58">
        <v>0.42599999999999999</v>
      </c>
      <c r="N35" s="59">
        <f t="shared" si="6"/>
        <v>0.43616999999999995</v>
      </c>
      <c r="O35" s="59">
        <f t="shared" si="7"/>
        <v>0.42386999999999997</v>
      </c>
      <c r="P35" s="60">
        <v>0.435</v>
      </c>
      <c r="Q35" s="60">
        <v>0.436</v>
      </c>
      <c r="R35" s="60">
        <v>0.433</v>
      </c>
      <c r="S35" s="60">
        <v>0.432</v>
      </c>
      <c r="T35" s="60">
        <v>0.42799999999999999</v>
      </c>
      <c r="U35" s="60">
        <v>0.436</v>
      </c>
      <c r="V35" s="60">
        <v>0.43099999999999999</v>
      </c>
      <c r="W35" s="60">
        <v>0.42799999999999999</v>
      </c>
      <c r="X35" s="60">
        <v>0.42699999999999999</v>
      </c>
      <c r="Y35" s="60">
        <v>0.42799999999999999</v>
      </c>
      <c r="Z35" s="60">
        <v>0.435</v>
      </c>
      <c r="AA35" s="60">
        <v>0.42499999999999999</v>
      </c>
      <c r="AB35" s="60">
        <v>0.42699999999999999</v>
      </c>
      <c r="AC35" s="60">
        <v>0.43099999999999999</v>
      </c>
      <c r="AD35" s="60">
        <v>0.43099999999999999</v>
      </c>
      <c r="AE35" s="60">
        <v>0.42599999999999999</v>
      </c>
      <c r="AF35" s="60"/>
      <c r="AG35" s="60"/>
      <c r="AH35" s="60"/>
      <c r="AI35" s="60"/>
      <c r="AJ35" s="60"/>
      <c r="AK35" s="60"/>
      <c r="AL35" s="60"/>
      <c r="AM35" s="55" t="s">
        <v>80</v>
      </c>
      <c r="AN35" s="55" t="s">
        <v>80</v>
      </c>
      <c r="AO35" s="55">
        <v>0.28299999999999997</v>
      </c>
      <c r="IM35" s="87"/>
    </row>
    <row r="36" spans="1:247" s="52" customFormat="1" ht="18" hidden="1" customHeight="1">
      <c r="A36" s="53" t="s">
        <v>236</v>
      </c>
      <c r="B36" s="54">
        <v>44971</v>
      </c>
      <c r="C36" s="55">
        <v>6</v>
      </c>
      <c r="D36" s="56" t="s">
        <v>76</v>
      </c>
      <c r="E36" s="55" t="s">
        <v>88</v>
      </c>
      <c r="F36" s="63" t="s">
        <v>78</v>
      </c>
      <c r="G36" s="55" t="s">
        <v>250</v>
      </c>
      <c r="H36" s="55" t="s">
        <v>110</v>
      </c>
      <c r="I36" s="55">
        <v>5.72</v>
      </c>
      <c r="J36" s="84">
        <f t="shared" si="4"/>
        <v>5.7485999999999997</v>
      </c>
      <c r="K36" s="57">
        <f t="shared" si="5"/>
        <v>5.6340000000000003</v>
      </c>
      <c r="L36" s="58">
        <v>5.72</v>
      </c>
      <c r="M36" s="58">
        <v>5.548</v>
      </c>
      <c r="N36" s="59">
        <f t="shared" si="6"/>
        <v>5.7485999999999988</v>
      </c>
      <c r="O36" s="59">
        <f t="shared" si="7"/>
        <v>5.5202600000000004</v>
      </c>
      <c r="P36" s="60">
        <v>5.617</v>
      </c>
      <c r="Q36" s="60">
        <v>5.7039999999999997</v>
      </c>
      <c r="R36" s="60">
        <v>5.6459999999999999</v>
      </c>
      <c r="S36" s="60">
        <v>5.5979999999999999</v>
      </c>
      <c r="T36" s="60">
        <v>5.6230000000000002</v>
      </c>
      <c r="U36" s="60">
        <v>5.6950000000000003</v>
      </c>
      <c r="V36" s="60">
        <v>5.6429999999999998</v>
      </c>
      <c r="W36" s="60">
        <v>5.694</v>
      </c>
      <c r="X36" s="60">
        <v>5.6159999999999997</v>
      </c>
      <c r="Y36" s="60">
        <v>5.702</v>
      </c>
      <c r="Z36" s="60">
        <v>5.6459999999999999</v>
      </c>
      <c r="AA36" s="60">
        <v>5.609</v>
      </c>
      <c r="AB36" s="60">
        <v>5.6470000000000002</v>
      </c>
      <c r="AC36" s="60">
        <v>5.7009999999999996</v>
      </c>
      <c r="AD36" s="60">
        <v>5.673</v>
      </c>
      <c r="AE36" s="60">
        <v>5.6349999999999998</v>
      </c>
      <c r="AF36" s="60"/>
      <c r="AG36" s="60"/>
      <c r="AH36" s="60"/>
      <c r="AI36" s="60"/>
      <c r="AJ36" s="60"/>
      <c r="AK36" s="60"/>
      <c r="AL36" s="60"/>
      <c r="AM36" s="55" t="s">
        <v>80</v>
      </c>
      <c r="AN36" s="55" t="s">
        <v>80</v>
      </c>
      <c r="AO36" s="55">
        <v>0.433</v>
      </c>
      <c r="IM36" s="87"/>
    </row>
    <row r="37" spans="1:247" s="52" customFormat="1" ht="18" hidden="1" customHeight="1">
      <c r="A37" s="53" t="s">
        <v>236</v>
      </c>
      <c r="B37" s="54">
        <v>44971</v>
      </c>
      <c r="C37" s="55">
        <v>6</v>
      </c>
      <c r="D37" s="56" t="s">
        <v>76</v>
      </c>
      <c r="E37" s="55" t="s">
        <v>88</v>
      </c>
      <c r="F37" s="63" t="s">
        <v>78</v>
      </c>
      <c r="G37" s="55" t="s">
        <v>251</v>
      </c>
      <c r="H37" s="55" t="s">
        <v>110</v>
      </c>
      <c r="I37" s="55">
        <v>5.72</v>
      </c>
      <c r="J37" s="84">
        <f t="shared" si="4"/>
        <v>5.7485999999999997</v>
      </c>
      <c r="K37" s="57">
        <f t="shared" si="5"/>
        <v>5.6340000000000003</v>
      </c>
      <c r="L37" s="58">
        <v>5.72</v>
      </c>
      <c r="M37" s="58">
        <v>5.548</v>
      </c>
      <c r="N37" s="59">
        <f t="shared" si="6"/>
        <v>5.7485999999999988</v>
      </c>
      <c r="O37" s="59">
        <f t="shared" si="7"/>
        <v>5.5202600000000004</v>
      </c>
      <c r="P37" s="60">
        <v>5.577</v>
      </c>
      <c r="Q37" s="60">
        <v>5.7060000000000004</v>
      </c>
      <c r="R37" s="60">
        <v>5.6340000000000003</v>
      </c>
      <c r="S37" s="60">
        <v>5.5490000000000004</v>
      </c>
      <c r="T37" s="60">
        <v>5.577</v>
      </c>
      <c r="U37" s="60">
        <v>5.7050000000000001</v>
      </c>
      <c r="V37" s="60">
        <v>5.6349999999999998</v>
      </c>
      <c r="W37" s="60">
        <v>5.5780000000000003</v>
      </c>
      <c r="X37" s="60">
        <v>5.5650000000000004</v>
      </c>
      <c r="Y37" s="60">
        <v>5.6660000000000004</v>
      </c>
      <c r="Z37" s="60">
        <v>5.5990000000000002</v>
      </c>
      <c r="AA37" s="60">
        <v>5.5739999999999998</v>
      </c>
      <c r="AB37" s="60">
        <v>5.5259999999999998</v>
      </c>
      <c r="AC37" s="60">
        <v>5.6239999999999997</v>
      </c>
      <c r="AD37" s="60">
        <v>5.5720000000000001</v>
      </c>
      <c r="AE37" s="60">
        <v>5.7389999999999999</v>
      </c>
      <c r="AF37" s="60"/>
      <c r="AG37" s="60"/>
      <c r="AH37" s="60"/>
      <c r="AI37" s="60"/>
      <c r="AJ37" s="60"/>
      <c r="AK37" s="60"/>
      <c r="AL37" s="60"/>
      <c r="AM37" s="55" t="s">
        <v>80</v>
      </c>
      <c r="AN37" s="55" t="s">
        <v>80</v>
      </c>
      <c r="AO37" s="55">
        <v>0.42</v>
      </c>
      <c r="IM37" s="87"/>
    </row>
    <row r="38" spans="1:247" s="52" customFormat="1" ht="18" hidden="1" customHeight="1">
      <c r="A38" s="53" t="s">
        <v>236</v>
      </c>
      <c r="B38" s="54">
        <v>44972</v>
      </c>
      <c r="C38" s="55">
        <v>10</v>
      </c>
      <c r="D38" s="56" t="s">
        <v>87</v>
      </c>
      <c r="E38" s="55" t="s">
        <v>85</v>
      </c>
      <c r="F38" s="63" t="s">
        <v>78</v>
      </c>
      <c r="G38" s="55" t="s">
        <v>252</v>
      </c>
      <c r="H38" s="55" t="s">
        <v>97</v>
      </c>
      <c r="I38" s="55">
        <v>9.1999999999999993</v>
      </c>
      <c r="J38" s="55">
        <f t="shared" si="4"/>
        <v>9.2459999999999987</v>
      </c>
      <c r="K38" s="57">
        <f t="shared" si="5"/>
        <v>9.5785</v>
      </c>
      <c r="L38" s="58">
        <v>10.07</v>
      </c>
      <c r="M38" s="58">
        <v>9.0869999999999997</v>
      </c>
      <c r="N38" s="59">
        <f t="shared" si="6"/>
        <v>10.120349999999998</v>
      </c>
      <c r="O38" s="59">
        <f t="shared" si="7"/>
        <v>9.0415650000000003</v>
      </c>
      <c r="P38" s="60">
        <v>9.8659999999999997</v>
      </c>
      <c r="Q38" s="60">
        <v>9.8729999999999993</v>
      </c>
      <c r="R38" s="60">
        <v>9.9760000000000009</v>
      </c>
      <c r="S38" s="60">
        <v>9.9700000000000006</v>
      </c>
      <c r="T38" s="60">
        <v>9.9510000000000005</v>
      </c>
      <c r="U38" s="60">
        <v>9.9510000000000005</v>
      </c>
      <c r="V38" s="60">
        <v>9.9429999999999996</v>
      </c>
      <c r="W38" s="60">
        <v>9.9</v>
      </c>
      <c r="X38" s="60">
        <v>9.8940000000000001</v>
      </c>
      <c r="Y38" s="60">
        <v>9.9120000000000008</v>
      </c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55" t="s">
        <v>80</v>
      </c>
      <c r="AN38" s="55" t="s">
        <v>337</v>
      </c>
      <c r="AO38" s="55">
        <v>0.45800000000000002</v>
      </c>
      <c r="IM38" s="87"/>
    </row>
    <row r="39" spans="1:247" s="52" customFormat="1" ht="18" hidden="1" customHeight="1">
      <c r="A39" s="53" t="s">
        <v>236</v>
      </c>
      <c r="B39" s="54">
        <v>44972</v>
      </c>
      <c r="C39" s="55">
        <v>10</v>
      </c>
      <c r="D39" s="56" t="s">
        <v>87</v>
      </c>
      <c r="E39" s="55" t="s">
        <v>85</v>
      </c>
      <c r="F39" s="63" t="s">
        <v>78</v>
      </c>
      <c r="G39" s="55" t="s">
        <v>253</v>
      </c>
      <c r="H39" s="55" t="s">
        <v>97</v>
      </c>
      <c r="I39" s="55">
        <v>9.1999999999999993</v>
      </c>
      <c r="J39" s="55">
        <f t="shared" si="4"/>
        <v>9.2459999999999987</v>
      </c>
      <c r="K39" s="57">
        <f t="shared" si="5"/>
        <v>9.5785</v>
      </c>
      <c r="L39" s="58">
        <v>10.07</v>
      </c>
      <c r="M39" s="58">
        <v>9.0869999999999997</v>
      </c>
      <c r="N39" s="59">
        <f t="shared" si="6"/>
        <v>10.120349999999998</v>
      </c>
      <c r="O39" s="59">
        <f t="shared" si="7"/>
        <v>9.0415650000000003</v>
      </c>
      <c r="P39" s="60">
        <v>9.9030000000000005</v>
      </c>
      <c r="Q39" s="60">
        <v>9.98</v>
      </c>
      <c r="R39" s="60">
        <v>9.9819999999999993</v>
      </c>
      <c r="S39" s="60">
        <v>10.026</v>
      </c>
      <c r="T39" s="60">
        <v>10.025</v>
      </c>
      <c r="U39" s="60">
        <v>9.9710000000000001</v>
      </c>
      <c r="V39" s="60">
        <v>9.8870000000000005</v>
      </c>
      <c r="W39" s="60">
        <v>9.9529999999999994</v>
      </c>
      <c r="X39" s="60">
        <v>9.9039999999999999</v>
      </c>
      <c r="Y39" s="60">
        <v>9.98</v>
      </c>
      <c r="Z39" s="60">
        <v>9.9779999999999998</v>
      </c>
      <c r="AA39" s="60">
        <v>10.01</v>
      </c>
      <c r="AB39" s="60">
        <v>9.9749999999999996</v>
      </c>
      <c r="AC39" s="60">
        <v>9.9090000000000007</v>
      </c>
      <c r="AD39" s="60"/>
      <c r="AE39" s="60"/>
      <c r="AF39" s="60"/>
      <c r="AG39" s="60"/>
      <c r="AH39" s="60"/>
      <c r="AI39" s="60"/>
      <c r="AJ39" s="60"/>
      <c r="AK39" s="60"/>
      <c r="AL39" s="60"/>
      <c r="AM39" s="55" t="s">
        <v>80</v>
      </c>
      <c r="AN39" s="55" t="s">
        <v>337</v>
      </c>
      <c r="AO39" s="55">
        <v>0.46700000000000003</v>
      </c>
      <c r="IM39" s="87"/>
    </row>
    <row r="40" spans="1:247" s="52" customFormat="1" ht="18" customHeight="1">
      <c r="A40" s="53" t="s">
        <v>236</v>
      </c>
      <c r="B40" s="54">
        <v>44972</v>
      </c>
      <c r="C40" s="55">
        <v>2</v>
      </c>
      <c r="D40" s="56" t="s">
        <v>82</v>
      </c>
      <c r="E40" s="55" t="s">
        <v>83</v>
      </c>
      <c r="F40" s="63" t="s">
        <v>78</v>
      </c>
      <c r="G40" s="55" t="s">
        <v>254</v>
      </c>
      <c r="H40" s="55" t="s">
        <v>101</v>
      </c>
      <c r="I40" s="55"/>
      <c r="J40" s="55"/>
      <c r="K40" s="57">
        <f t="shared" si="5"/>
        <v>1.502</v>
      </c>
      <c r="L40" s="58">
        <v>1.5249999999999999</v>
      </c>
      <c r="M40" s="58">
        <v>1.4790000000000001</v>
      </c>
      <c r="N40" s="59">
        <f t="shared" ref="N40:N52" si="8">L40*1.005</f>
        <v>1.5326249999999997</v>
      </c>
      <c r="O40" s="59">
        <f t="shared" si="7"/>
        <v>1.4716050000000001</v>
      </c>
      <c r="P40" s="60">
        <v>1.4890000000000001</v>
      </c>
      <c r="Q40" s="60">
        <v>1.4870000000000001</v>
      </c>
      <c r="R40" s="60">
        <v>1.484</v>
      </c>
      <c r="S40" s="60">
        <v>1.4870000000000001</v>
      </c>
      <c r="T40" s="60">
        <v>1.504</v>
      </c>
      <c r="U40" s="60">
        <v>1.496</v>
      </c>
      <c r="V40" s="60">
        <v>1.4910000000000001</v>
      </c>
      <c r="W40" s="60">
        <v>1.5149999999999999</v>
      </c>
      <c r="X40" s="60">
        <v>1.516</v>
      </c>
      <c r="Y40" s="60">
        <v>1.506</v>
      </c>
      <c r="Z40" s="60">
        <v>1.5109999999999999</v>
      </c>
      <c r="AA40" s="60">
        <v>1.52</v>
      </c>
      <c r="AB40" s="60">
        <v>1.4990000000000001</v>
      </c>
      <c r="AC40" s="60">
        <v>1.4590000000000001</v>
      </c>
      <c r="AD40" s="60">
        <v>1.482</v>
      </c>
      <c r="AE40" s="60">
        <v>1.504</v>
      </c>
      <c r="AF40" s="60"/>
      <c r="AG40" s="60"/>
      <c r="AH40" s="60"/>
      <c r="AI40" s="60"/>
      <c r="AJ40" s="60"/>
      <c r="AK40" s="60"/>
      <c r="AL40" s="60"/>
      <c r="AM40" s="55" t="s">
        <v>80</v>
      </c>
      <c r="AN40" s="55" t="s">
        <v>80</v>
      </c>
      <c r="AO40" s="55">
        <v>0.29099999999999998</v>
      </c>
      <c r="IM40" s="87"/>
    </row>
    <row r="41" spans="1:247" s="52" customFormat="1" ht="18" customHeight="1">
      <c r="A41" s="53" t="s">
        <v>236</v>
      </c>
      <c r="B41" s="54">
        <v>44972</v>
      </c>
      <c r="C41" s="55">
        <v>2</v>
      </c>
      <c r="D41" s="56" t="s">
        <v>82</v>
      </c>
      <c r="E41" s="55" t="s">
        <v>83</v>
      </c>
      <c r="F41" s="63" t="s">
        <v>78</v>
      </c>
      <c r="G41" s="55" t="s">
        <v>255</v>
      </c>
      <c r="H41" s="55" t="s">
        <v>101</v>
      </c>
      <c r="I41" s="55"/>
      <c r="J41" s="55"/>
      <c r="K41" s="57">
        <f t="shared" si="5"/>
        <v>1.502</v>
      </c>
      <c r="L41" s="58">
        <v>1.5249999999999999</v>
      </c>
      <c r="M41" s="58">
        <v>1.4790000000000001</v>
      </c>
      <c r="N41" s="59">
        <f t="shared" si="8"/>
        <v>1.5326249999999997</v>
      </c>
      <c r="O41" s="59">
        <f t="shared" si="7"/>
        <v>1.4716050000000001</v>
      </c>
      <c r="P41" s="60">
        <v>1.496</v>
      </c>
      <c r="Q41" s="60">
        <v>1.482</v>
      </c>
      <c r="R41" s="60">
        <v>1.482</v>
      </c>
      <c r="S41" s="60">
        <v>1.5249999999999999</v>
      </c>
      <c r="T41" s="60">
        <v>1.5049999999999999</v>
      </c>
      <c r="U41" s="60">
        <v>1.5149999999999999</v>
      </c>
      <c r="V41" s="60">
        <v>1.4930000000000001</v>
      </c>
      <c r="W41" s="60">
        <v>1.5249999999999999</v>
      </c>
      <c r="X41" s="60">
        <v>1.4970000000000001</v>
      </c>
      <c r="Y41" s="60">
        <v>1.484</v>
      </c>
      <c r="Z41" s="60">
        <v>1.4850000000000001</v>
      </c>
      <c r="AA41" s="60">
        <v>1.516</v>
      </c>
      <c r="AB41" s="60">
        <v>1.5</v>
      </c>
      <c r="AC41" s="60">
        <v>1.4870000000000001</v>
      </c>
      <c r="AD41" s="60">
        <v>1.4870000000000001</v>
      </c>
      <c r="AE41" s="60">
        <v>1.524</v>
      </c>
      <c r="AF41" s="60"/>
      <c r="AG41" s="60"/>
      <c r="AH41" s="60"/>
      <c r="AI41" s="60"/>
      <c r="AJ41" s="60"/>
      <c r="AK41" s="60"/>
      <c r="AL41" s="60"/>
      <c r="AM41" s="55" t="s">
        <v>80</v>
      </c>
      <c r="AN41" s="55" t="s">
        <v>80</v>
      </c>
      <c r="AO41" s="55">
        <v>0.28000000000000003</v>
      </c>
      <c r="IM41" s="87"/>
    </row>
    <row r="42" spans="1:247" s="52" customFormat="1" ht="18" hidden="1" customHeight="1">
      <c r="A42" s="53" t="s">
        <v>236</v>
      </c>
      <c r="B42" s="54">
        <v>44972</v>
      </c>
      <c r="C42" s="55">
        <v>10</v>
      </c>
      <c r="D42" s="56" t="s">
        <v>87</v>
      </c>
      <c r="E42" s="55" t="s">
        <v>85</v>
      </c>
      <c r="F42" s="63" t="s">
        <v>78</v>
      </c>
      <c r="G42" s="55" t="s">
        <v>256</v>
      </c>
      <c r="H42" s="55" t="s">
        <v>97</v>
      </c>
      <c r="I42" s="55"/>
      <c r="J42" s="55"/>
      <c r="K42" s="57">
        <f t="shared" si="5"/>
        <v>9.9699999999999989</v>
      </c>
      <c r="L42" s="58">
        <v>10.07</v>
      </c>
      <c r="M42" s="58">
        <v>9.8699999999999992</v>
      </c>
      <c r="N42" s="59">
        <f t="shared" si="8"/>
        <v>10.120349999999998</v>
      </c>
      <c r="O42" s="59">
        <f t="shared" si="7"/>
        <v>9.8206499999999988</v>
      </c>
      <c r="P42" s="60">
        <v>10.054</v>
      </c>
      <c r="Q42" s="60">
        <v>10.050000000000001</v>
      </c>
      <c r="R42" s="60">
        <v>9.9160000000000004</v>
      </c>
      <c r="S42" s="60">
        <v>9.8849999999999998</v>
      </c>
      <c r="T42" s="60">
        <v>10.009</v>
      </c>
      <c r="U42" s="60">
        <v>9.9760000000000009</v>
      </c>
      <c r="V42" s="60">
        <v>9.9019999999999992</v>
      </c>
      <c r="W42" s="60">
        <v>9.9220000000000006</v>
      </c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55" t="s">
        <v>80</v>
      </c>
      <c r="AN42" s="55" t="s">
        <v>80</v>
      </c>
      <c r="AO42" s="55">
        <v>0.46100000000000002</v>
      </c>
      <c r="IM42" s="87"/>
    </row>
    <row r="43" spans="1:247" s="52" customFormat="1" ht="18" customHeight="1">
      <c r="A43" s="53" t="s">
        <v>236</v>
      </c>
      <c r="B43" s="54">
        <v>44973</v>
      </c>
      <c r="C43" s="55">
        <v>2</v>
      </c>
      <c r="D43" s="56" t="s">
        <v>82</v>
      </c>
      <c r="E43" s="55" t="s">
        <v>83</v>
      </c>
      <c r="F43" s="63" t="s">
        <v>78</v>
      </c>
      <c r="G43" s="55" t="s">
        <v>257</v>
      </c>
      <c r="H43" s="55" t="s">
        <v>101</v>
      </c>
      <c r="I43" s="55"/>
      <c r="J43" s="55"/>
      <c r="K43" s="57">
        <f t="shared" si="5"/>
        <v>1.502</v>
      </c>
      <c r="L43" s="58">
        <v>1.5249999999999999</v>
      </c>
      <c r="M43" s="58">
        <v>1.4790000000000001</v>
      </c>
      <c r="N43" s="59">
        <f t="shared" si="8"/>
        <v>1.5326249999999997</v>
      </c>
      <c r="O43" s="59">
        <f t="shared" si="7"/>
        <v>1.4716050000000001</v>
      </c>
      <c r="P43" s="60">
        <v>1.506</v>
      </c>
      <c r="Q43" s="60">
        <v>1.5289999999999999</v>
      </c>
      <c r="R43" s="60">
        <v>1.5129999999999999</v>
      </c>
      <c r="S43" s="60">
        <v>1.4990000000000001</v>
      </c>
      <c r="T43" s="60">
        <v>1.522</v>
      </c>
      <c r="U43" s="60">
        <v>1.528</v>
      </c>
      <c r="V43" s="60">
        <v>1.526</v>
      </c>
      <c r="W43" s="60">
        <v>1.4990000000000001</v>
      </c>
      <c r="X43" s="60">
        <v>1.4970000000000001</v>
      </c>
      <c r="Y43" s="60">
        <v>1.524</v>
      </c>
      <c r="Z43" s="60">
        <v>1.5109999999999999</v>
      </c>
      <c r="AA43" s="60">
        <v>1.4990000000000001</v>
      </c>
      <c r="AB43" s="60">
        <v>1.506</v>
      </c>
      <c r="AC43" s="60">
        <v>1.5269999999999999</v>
      </c>
      <c r="AD43" s="60">
        <v>1.5049999999999999</v>
      </c>
      <c r="AE43" s="60">
        <v>1.506</v>
      </c>
      <c r="AF43" s="60"/>
      <c r="AG43" s="60"/>
      <c r="AH43" s="60"/>
      <c r="AI43" s="60"/>
      <c r="AJ43" s="60"/>
      <c r="AK43" s="60"/>
      <c r="AL43" s="60"/>
      <c r="AM43" s="55" t="s">
        <v>80</v>
      </c>
      <c r="AN43" s="55" t="s">
        <v>80</v>
      </c>
      <c r="AO43" s="55">
        <v>0.28000000000000003</v>
      </c>
      <c r="IM43" s="87"/>
    </row>
    <row r="44" spans="1:247" s="52" customFormat="1" ht="18" customHeight="1">
      <c r="A44" s="53" t="s">
        <v>236</v>
      </c>
      <c r="B44" s="54">
        <v>44973</v>
      </c>
      <c r="C44" s="55">
        <v>2</v>
      </c>
      <c r="D44" s="56" t="s">
        <v>82</v>
      </c>
      <c r="E44" s="55" t="s">
        <v>83</v>
      </c>
      <c r="F44" s="63" t="s">
        <v>78</v>
      </c>
      <c r="G44" s="55" t="s">
        <v>258</v>
      </c>
      <c r="H44" s="55" t="s">
        <v>101</v>
      </c>
      <c r="I44" s="55"/>
      <c r="J44" s="55"/>
      <c r="K44" s="57">
        <f t="shared" si="5"/>
        <v>1.502</v>
      </c>
      <c r="L44" s="58">
        <v>1.5249999999999999</v>
      </c>
      <c r="M44" s="58">
        <v>1.4790000000000001</v>
      </c>
      <c r="N44" s="59">
        <f t="shared" si="8"/>
        <v>1.5326249999999997</v>
      </c>
      <c r="O44" s="59">
        <f t="shared" si="7"/>
        <v>1.4716050000000001</v>
      </c>
      <c r="P44" s="60">
        <v>1.5189999999999999</v>
      </c>
      <c r="Q44" s="60">
        <v>1.5289999999999999</v>
      </c>
      <c r="R44" s="60">
        <v>1.5009999999999999</v>
      </c>
      <c r="S44" s="60">
        <v>1.5149999999999999</v>
      </c>
      <c r="T44" s="60">
        <v>1.516</v>
      </c>
      <c r="U44" s="60">
        <v>1.5289999999999999</v>
      </c>
      <c r="V44" s="60">
        <v>1.5269999999999999</v>
      </c>
      <c r="W44" s="60">
        <v>1.5109999999999999</v>
      </c>
      <c r="X44" s="60">
        <v>1.5249999999999999</v>
      </c>
      <c r="Y44" s="60">
        <v>1.5289999999999999</v>
      </c>
      <c r="Z44" s="60">
        <v>1.524</v>
      </c>
      <c r="AA44" s="60">
        <v>1.5009999999999999</v>
      </c>
      <c r="AB44" s="60">
        <v>1.516</v>
      </c>
      <c r="AC44" s="60">
        <v>1.5029999999999999</v>
      </c>
      <c r="AD44" s="60">
        <v>1.5029999999999999</v>
      </c>
      <c r="AE44" s="60">
        <v>1.4990000000000001</v>
      </c>
      <c r="AF44" s="60"/>
      <c r="AG44" s="60"/>
      <c r="AH44" s="60"/>
      <c r="AI44" s="60"/>
      <c r="AJ44" s="60"/>
      <c r="AK44" s="60"/>
      <c r="AL44" s="60"/>
      <c r="AM44" s="55" t="s">
        <v>80</v>
      </c>
      <c r="AN44" s="55" t="s">
        <v>80</v>
      </c>
      <c r="AO44" s="55">
        <v>0.28000000000000003</v>
      </c>
      <c r="IM44" s="87"/>
    </row>
    <row r="45" spans="1:247" s="52" customFormat="1" ht="18" customHeight="1">
      <c r="A45" s="53" t="s">
        <v>236</v>
      </c>
      <c r="B45" s="54">
        <v>44973</v>
      </c>
      <c r="C45" s="55">
        <v>2</v>
      </c>
      <c r="D45" s="56" t="s">
        <v>82</v>
      </c>
      <c r="E45" s="55" t="s">
        <v>83</v>
      </c>
      <c r="F45" s="63" t="s">
        <v>78</v>
      </c>
      <c r="G45" s="55" t="s">
        <v>259</v>
      </c>
      <c r="H45" s="55" t="s">
        <v>101</v>
      </c>
      <c r="I45" s="55"/>
      <c r="J45" s="55"/>
      <c r="K45" s="57">
        <f t="shared" si="5"/>
        <v>1.502</v>
      </c>
      <c r="L45" s="58">
        <v>1.5249999999999999</v>
      </c>
      <c r="M45" s="58">
        <v>1.4790000000000001</v>
      </c>
      <c r="N45" s="59">
        <f t="shared" si="8"/>
        <v>1.5326249999999997</v>
      </c>
      <c r="O45" s="59">
        <f t="shared" si="7"/>
        <v>1.4716050000000001</v>
      </c>
      <c r="P45" s="60">
        <v>1.518</v>
      </c>
      <c r="Q45" s="60">
        <v>1.508</v>
      </c>
      <c r="R45" s="60">
        <v>1.506</v>
      </c>
      <c r="S45" s="60">
        <v>1.5289999999999999</v>
      </c>
      <c r="T45" s="60">
        <v>1.52</v>
      </c>
      <c r="U45" s="60">
        <v>1.506</v>
      </c>
      <c r="V45" s="60">
        <v>1.4990000000000001</v>
      </c>
      <c r="W45" s="60">
        <v>1.5389999999999999</v>
      </c>
      <c r="X45" s="60">
        <v>1.5109999999999999</v>
      </c>
      <c r="Y45" s="60">
        <v>1.5309999999999999</v>
      </c>
      <c r="Z45" s="60">
        <v>1.4890000000000001</v>
      </c>
      <c r="AA45" s="60">
        <v>1.4830000000000001</v>
      </c>
      <c r="AB45" s="60">
        <v>1.5049999999999999</v>
      </c>
      <c r="AC45" s="60">
        <v>1.5089999999999999</v>
      </c>
      <c r="AD45" s="60">
        <v>1.504</v>
      </c>
      <c r="AE45" s="60">
        <v>1.524</v>
      </c>
      <c r="AF45" s="60"/>
      <c r="AG45" s="60"/>
      <c r="AH45" s="60"/>
      <c r="AI45" s="60"/>
      <c r="AJ45" s="60"/>
      <c r="AK45" s="60"/>
      <c r="AL45" s="60"/>
      <c r="AM45" s="55" t="s">
        <v>80</v>
      </c>
      <c r="AN45" s="55" t="s">
        <v>80</v>
      </c>
      <c r="AO45" s="55">
        <v>0.28499999999999998</v>
      </c>
      <c r="IM45" s="87"/>
    </row>
    <row r="46" spans="1:247" s="52" customFormat="1" ht="18" customHeight="1">
      <c r="A46" s="53" t="s">
        <v>236</v>
      </c>
      <c r="B46" s="54">
        <v>44973</v>
      </c>
      <c r="C46" s="55">
        <v>2</v>
      </c>
      <c r="D46" s="56" t="s">
        <v>82</v>
      </c>
      <c r="E46" s="55" t="s">
        <v>83</v>
      </c>
      <c r="F46" s="63" t="s">
        <v>78</v>
      </c>
      <c r="G46" s="55" t="s">
        <v>260</v>
      </c>
      <c r="H46" s="55" t="s">
        <v>101</v>
      </c>
      <c r="I46" s="55"/>
      <c r="J46" s="55"/>
      <c r="K46" s="57">
        <f t="shared" si="5"/>
        <v>1.502</v>
      </c>
      <c r="L46" s="58">
        <v>1.5249999999999999</v>
      </c>
      <c r="M46" s="58">
        <v>1.4790000000000001</v>
      </c>
      <c r="N46" s="59">
        <f t="shared" si="8"/>
        <v>1.5326249999999997</v>
      </c>
      <c r="O46" s="59">
        <f t="shared" si="7"/>
        <v>1.4716050000000001</v>
      </c>
      <c r="P46" s="60">
        <v>1.4770000000000001</v>
      </c>
      <c r="Q46" s="60">
        <v>1.488</v>
      </c>
      <c r="R46" s="60">
        <v>1.484</v>
      </c>
      <c r="S46" s="60">
        <v>1.482</v>
      </c>
      <c r="T46" s="60">
        <v>1.4970000000000001</v>
      </c>
      <c r="U46" s="60">
        <v>1.5209999999999999</v>
      </c>
      <c r="V46" s="60">
        <v>1.504</v>
      </c>
      <c r="W46" s="60">
        <v>1.482</v>
      </c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55" t="s">
        <v>80</v>
      </c>
      <c r="AN46" s="55" t="s">
        <v>80</v>
      </c>
      <c r="AO46" s="55">
        <v>0.27900000000000003</v>
      </c>
      <c r="IM46" s="87"/>
    </row>
    <row r="47" spans="1:247" s="52" customFormat="1" ht="18" hidden="1" customHeight="1">
      <c r="A47" s="53" t="s">
        <v>236</v>
      </c>
      <c r="B47" s="54">
        <v>44973</v>
      </c>
      <c r="C47" s="55">
        <v>25</v>
      </c>
      <c r="D47" s="56" t="s">
        <v>87</v>
      </c>
      <c r="E47" s="55" t="s">
        <v>85</v>
      </c>
      <c r="F47" s="63" t="s">
        <v>78</v>
      </c>
      <c r="G47" s="55" t="s">
        <v>261</v>
      </c>
      <c r="H47" s="55" t="s">
        <v>86</v>
      </c>
      <c r="I47" s="55"/>
      <c r="J47" s="55"/>
      <c r="K47" s="57">
        <f t="shared" si="5"/>
        <v>24.9</v>
      </c>
      <c r="L47" s="116">
        <v>25.65</v>
      </c>
      <c r="M47" s="116">
        <v>24.15</v>
      </c>
      <c r="N47" s="117">
        <f t="shared" si="8"/>
        <v>25.778249999999996</v>
      </c>
      <c r="O47" s="117">
        <f t="shared" si="7"/>
        <v>24.029249999999998</v>
      </c>
      <c r="P47" s="118">
        <v>24.37</v>
      </c>
      <c r="Q47" s="118">
        <v>24.71</v>
      </c>
      <c r="R47" s="118">
        <v>24.36</v>
      </c>
      <c r="S47" s="118">
        <v>24.67</v>
      </c>
      <c r="T47" s="118">
        <v>24.34</v>
      </c>
      <c r="U47" s="118">
        <v>24.33</v>
      </c>
      <c r="V47" s="118">
        <v>24.25</v>
      </c>
      <c r="W47" s="118">
        <v>24.34</v>
      </c>
      <c r="X47" s="118">
        <v>24.39</v>
      </c>
      <c r="Y47" s="118">
        <v>24.09</v>
      </c>
      <c r="Z47" s="118">
        <v>24.24</v>
      </c>
      <c r="AA47" s="118">
        <v>24.31</v>
      </c>
      <c r="AB47" s="118">
        <v>24.6</v>
      </c>
      <c r="AC47" s="118">
        <v>24.92</v>
      </c>
      <c r="AD47" s="118">
        <v>24.57</v>
      </c>
      <c r="AE47" s="118">
        <v>24.53</v>
      </c>
      <c r="AF47" s="60"/>
      <c r="AG47" s="60"/>
      <c r="AH47" s="60"/>
      <c r="AI47" s="60"/>
      <c r="AJ47" s="60"/>
      <c r="AK47" s="60"/>
      <c r="AL47" s="60"/>
      <c r="AM47" s="55" t="s">
        <v>80</v>
      </c>
      <c r="AN47" s="55" t="s">
        <v>80</v>
      </c>
      <c r="AO47" s="55">
        <v>0.45100000000000001</v>
      </c>
      <c r="IM47" s="87"/>
    </row>
    <row r="48" spans="1:247" s="52" customFormat="1" ht="18" hidden="1" customHeight="1">
      <c r="A48" s="53" t="s">
        <v>236</v>
      </c>
      <c r="B48" s="54">
        <v>44973</v>
      </c>
      <c r="C48" s="55">
        <v>10</v>
      </c>
      <c r="D48" s="56" t="s">
        <v>87</v>
      </c>
      <c r="E48" s="55" t="s">
        <v>85</v>
      </c>
      <c r="F48" s="63" t="s">
        <v>78</v>
      </c>
      <c r="G48" s="55" t="s">
        <v>262</v>
      </c>
      <c r="H48" s="55" t="s">
        <v>97</v>
      </c>
      <c r="I48" s="55"/>
      <c r="J48" s="55"/>
      <c r="K48" s="57">
        <f t="shared" si="5"/>
        <v>10.120000000000001</v>
      </c>
      <c r="L48" s="58">
        <v>10.220000000000001</v>
      </c>
      <c r="M48" s="58">
        <v>10.02</v>
      </c>
      <c r="N48" s="59">
        <f t="shared" si="8"/>
        <v>10.271099999999999</v>
      </c>
      <c r="O48" s="59">
        <f t="shared" si="7"/>
        <v>9.9698999999999991</v>
      </c>
      <c r="P48" s="60">
        <v>10.134</v>
      </c>
      <c r="Q48" s="60">
        <v>10.06</v>
      </c>
      <c r="R48" s="60">
        <v>10.118</v>
      </c>
      <c r="S48" s="60">
        <v>10.047000000000001</v>
      </c>
      <c r="T48" s="60">
        <v>10.108000000000001</v>
      </c>
      <c r="U48" s="60">
        <v>10.016999999999999</v>
      </c>
      <c r="V48" s="60">
        <v>10.172000000000001</v>
      </c>
      <c r="W48" s="60">
        <v>10.220000000000001</v>
      </c>
      <c r="X48" s="60">
        <v>10.137</v>
      </c>
      <c r="Y48" s="60">
        <v>10.093</v>
      </c>
      <c r="Z48" s="60">
        <v>10.054</v>
      </c>
      <c r="AA48" s="60">
        <v>90.02</v>
      </c>
      <c r="AB48" s="60">
        <v>10.122999999999999</v>
      </c>
      <c r="AC48" s="60">
        <v>10.058</v>
      </c>
      <c r="AD48" s="60"/>
      <c r="AE48" s="60"/>
      <c r="AF48" s="60"/>
      <c r="AG48" s="60"/>
      <c r="AH48" s="60"/>
      <c r="AI48" s="60"/>
      <c r="AJ48" s="60"/>
      <c r="AK48" s="60"/>
      <c r="AL48" s="60"/>
      <c r="AM48" s="55" t="s">
        <v>80</v>
      </c>
      <c r="AN48" s="55" t="s">
        <v>80</v>
      </c>
      <c r="AO48" s="55">
        <v>0.47099999999999997</v>
      </c>
      <c r="IM48" s="87"/>
    </row>
    <row r="49" spans="1:247" s="52" customFormat="1" ht="18" hidden="1" customHeight="1">
      <c r="A49" s="53" t="s">
        <v>236</v>
      </c>
      <c r="B49" s="54">
        <v>44973</v>
      </c>
      <c r="C49" s="55">
        <v>25</v>
      </c>
      <c r="D49" s="56" t="s">
        <v>87</v>
      </c>
      <c r="E49" s="55" t="s">
        <v>85</v>
      </c>
      <c r="F49" s="63" t="s">
        <v>78</v>
      </c>
      <c r="G49" s="55" t="s">
        <v>263</v>
      </c>
      <c r="H49" s="55" t="s">
        <v>129</v>
      </c>
      <c r="I49" s="55"/>
      <c r="J49" s="55"/>
      <c r="K49" s="57">
        <f>(M49+L49)/2</f>
        <v>25.605</v>
      </c>
      <c r="L49" s="58">
        <v>25.8</v>
      </c>
      <c r="M49" s="58">
        <v>25.41</v>
      </c>
      <c r="N49" s="59">
        <f t="shared" si="8"/>
        <v>25.928999999999998</v>
      </c>
      <c r="O49" s="59">
        <f t="shared" si="7"/>
        <v>25.28295</v>
      </c>
      <c r="P49" s="118">
        <v>25.67</v>
      </c>
      <c r="Q49" s="118">
        <v>25.87</v>
      </c>
      <c r="R49" s="118">
        <v>25.88</v>
      </c>
      <c r="S49" s="118">
        <v>25.9</v>
      </c>
      <c r="T49" s="118">
        <v>25</v>
      </c>
      <c r="U49" s="118">
        <v>25.78</v>
      </c>
      <c r="V49" s="118">
        <v>25.51</v>
      </c>
      <c r="W49" s="118">
        <v>25.58</v>
      </c>
      <c r="X49" s="118">
        <v>25.68</v>
      </c>
      <c r="Y49" s="118">
        <v>25.69</v>
      </c>
      <c r="Z49" s="118">
        <v>25.87</v>
      </c>
      <c r="AA49" s="118">
        <v>25.97</v>
      </c>
      <c r="AB49" s="118">
        <v>25.5</v>
      </c>
      <c r="AC49" s="118">
        <v>25.53</v>
      </c>
      <c r="AD49" s="118">
        <v>25.71</v>
      </c>
      <c r="AE49" s="118">
        <v>25.93</v>
      </c>
      <c r="AF49" s="60"/>
      <c r="AG49" s="60"/>
      <c r="AH49" s="60"/>
      <c r="AI49" s="60"/>
      <c r="AJ49" s="60"/>
      <c r="AK49" s="60"/>
      <c r="AL49" s="60"/>
      <c r="AM49" s="55" t="s">
        <v>80</v>
      </c>
      <c r="AN49" s="55" t="s">
        <v>80</v>
      </c>
      <c r="AO49" s="55">
        <v>0.47199999999999998</v>
      </c>
      <c r="IM49" s="87"/>
    </row>
    <row r="50" spans="1:247" s="52" customFormat="1" ht="18" hidden="1" customHeight="1">
      <c r="A50" s="53" t="s">
        <v>236</v>
      </c>
      <c r="B50" s="54">
        <v>44973</v>
      </c>
      <c r="C50" s="55">
        <v>5</v>
      </c>
      <c r="D50" s="56" t="s">
        <v>76</v>
      </c>
      <c r="E50" s="55" t="s">
        <v>85</v>
      </c>
      <c r="F50" s="63" t="s">
        <v>78</v>
      </c>
      <c r="G50" s="55" t="s">
        <v>264</v>
      </c>
      <c r="H50" s="55" t="s">
        <v>110</v>
      </c>
      <c r="I50" s="55"/>
      <c r="J50" s="55"/>
      <c r="K50" s="57">
        <f t="shared" ref="K50:K74" si="9">(M50+L50)/2</f>
        <v>4.5295000000000005</v>
      </c>
      <c r="L50" s="58">
        <v>4.5750000000000002</v>
      </c>
      <c r="M50" s="58">
        <v>4.484</v>
      </c>
      <c r="N50" s="59">
        <f t="shared" si="8"/>
        <v>4.5978749999999993</v>
      </c>
      <c r="O50" s="59">
        <f t="shared" si="7"/>
        <v>4.4615799999999997</v>
      </c>
      <c r="P50" s="60">
        <v>4.5289999999999999</v>
      </c>
      <c r="Q50" s="60">
        <v>4.5010000000000003</v>
      </c>
      <c r="R50" s="60">
        <v>4.49</v>
      </c>
      <c r="S50" s="60">
        <v>4.5830000000000002</v>
      </c>
      <c r="T50" s="60">
        <v>4.516</v>
      </c>
      <c r="U50" s="60">
        <v>4.5229999999999997</v>
      </c>
      <c r="V50" s="60">
        <v>4.5049999999999999</v>
      </c>
      <c r="W50" s="60">
        <v>4.5860000000000003</v>
      </c>
      <c r="X50" s="60">
        <v>4.5309999999999997</v>
      </c>
      <c r="Y50" s="60">
        <v>4.5010000000000003</v>
      </c>
      <c r="Z50" s="60">
        <v>4.484</v>
      </c>
      <c r="AA50" s="60">
        <v>4.5599999999999996</v>
      </c>
      <c r="AB50" s="60">
        <v>4.508</v>
      </c>
      <c r="AC50" s="60">
        <v>4.4880000000000004</v>
      </c>
      <c r="AD50" s="60">
        <v>4.51</v>
      </c>
      <c r="AE50" s="60">
        <v>4.5720000000000001</v>
      </c>
      <c r="AF50" s="60"/>
      <c r="AG50" s="60"/>
      <c r="AH50" s="60"/>
      <c r="AI50" s="60"/>
      <c r="AJ50" s="60"/>
      <c r="AK50" s="60"/>
      <c r="AL50" s="60"/>
      <c r="AM50" s="55" t="s">
        <v>80</v>
      </c>
      <c r="AN50" s="55" t="s">
        <v>80</v>
      </c>
      <c r="AO50" s="55">
        <v>0.45900000000000002</v>
      </c>
      <c r="IM50" s="87"/>
    </row>
    <row r="51" spans="1:247" s="52" customFormat="1" ht="18" hidden="1" customHeight="1">
      <c r="A51" s="53" t="s">
        <v>236</v>
      </c>
      <c r="B51" s="54">
        <v>44974</v>
      </c>
      <c r="C51" s="55">
        <v>5</v>
      </c>
      <c r="D51" s="56" t="s">
        <v>76</v>
      </c>
      <c r="E51" s="55" t="s">
        <v>85</v>
      </c>
      <c r="F51" s="63" t="s">
        <v>78</v>
      </c>
      <c r="G51" s="55" t="s">
        <v>265</v>
      </c>
      <c r="H51" s="55" t="s">
        <v>110</v>
      </c>
      <c r="I51" s="55"/>
      <c r="J51" s="55"/>
      <c r="K51" s="57">
        <f t="shared" si="9"/>
        <v>4.5295000000000005</v>
      </c>
      <c r="L51" s="58">
        <v>4.5750000000000002</v>
      </c>
      <c r="M51" s="58">
        <v>4.484</v>
      </c>
      <c r="N51" s="59">
        <f t="shared" si="8"/>
        <v>4.5978749999999993</v>
      </c>
      <c r="O51" s="59">
        <f t="shared" si="7"/>
        <v>4.4615799999999997</v>
      </c>
      <c r="P51" s="60">
        <v>4.5250000000000004</v>
      </c>
      <c r="Q51" s="60">
        <v>4.5720000000000001</v>
      </c>
      <c r="R51" s="60">
        <v>4.5469999999999997</v>
      </c>
      <c r="S51" s="60">
        <v>4.54</v>
      </c>
      <c r="T51" s="60">
        <v>4.5069999999999997</v>
      </c>
      <c r="U51" s="60">
        <v>4.569</v>
      </c>
      <c r="V51" s="60">
        <v>4.5279999999999996</v>
      </c>
      <c r="W51" s="60">
        <v>4.5229999999999997</v>
      </c>
      <c r="X51" s="60">
        <v>4.5309999999999997</v>
      </c>
      <c r="Y51" s="60">
        <v>4.5609999999999999</v>
      </c>
      <c r="Z51" s="60">
        <v>4.5910000000000002</v>
      </c>
      <c r="AA51" s="60">
        <v>4.5149999999999997</v>
      </c>
      <c r="AB51" s="60">
        <v>4.4909999999999997</v>
      </c>
      <c r="AC51" s="60">
        <v>4.5529999999999999</v>
      </c>
      <c r="AD51" s="60">
        <v>4.508</v>
      </c>
      <c r="AE51" s="60">
        <v>4.492</v>
      </c>
      <c r="AF51" s="60"/>
      <c r="AG51" s="60"/>
      <c r="AH51" s="60"/>
      <c r="AI51" s="60"/>
      <c r="AJ51" s="60"/>
      <c r="AK51" s="60"/>
      <c r="AL51" s="60"/>
      <c r="AM51" s="55" t="s">
        <v>80</v>
      </c>
      <c r="AN51" s="55" t="s">
        <v>80</v>
      </c>
      <c r="AO51" s="55">
        <v>0.45700000000000002</v>
      </c>
      <c r="IM51" s="87"/>
    </row>
    <row r="52" spans="1:247" s="52" customFormat="1" ht="18" hidden="1" customHeight="1">
      <c r="A52" s="53" t="s">
        <v>236</v>
      </c>
      <c r="B52" s="54">
        <v>44974</v>
      </c>
      <c r="C52" s="55">
        <v>0</v>
      </c>
      <c r="D52" s="56" t="s">
        <v>76</v>
      </c>
      <c r="E52" s="88" t="s">
        <v>126</v>
      </c>
      <c r="F52" s="63" t="s">
        <v>78</v>
      </c>
      <c r="G52" s="55" t="s">
        <v>266</v>
      </c>
      <c r="H52" s="55" t="s">
        <v>101</v>
      </c>
      <c r="I52" s="55"/>
      <c r="J52" s="55"/>
      <c r="K52" s="57">
        <f t="shared" si="9"/>
        <v>8.7999999999999995E-2</v>
      </c>
      <c r="L52" s="58">
        <v>8.7999999999999995E-2</v>
      </c>
      <c r="M52" s="58">
        <v>8.7999999999999995E-2</v>
      </c>
      <c r="N52" s="59">
        <f t="shared" si="8"/>
        <v>8.8439999999999991E-2</v>
      </c>
      <c r="O52" s="59">
        <f t="shared" si="7"/>
        <v>8.7559999999999999E-2</v>
      </c>
      <c r="P52" s="60">
        <v>7.9000000000000001E-2</v>
      </c>
      <c r="Q52" s="60">
        <v>7.9000000000000001E-2</v>
      </c>
      <c r="R52" s="60">
        <v>7.9000000000000001E-2</v>
      </c>
      <c r="S52" s="60">
        <v>7.9000000000000001E-2</v>
      </c>
      <c r="T52" s="60">
        <v>7.9000000000000001E-2</v>
      </c>
      <c r="U52" s="60">
        <v>7.6999999999999999E-2</v>
      </c>
      <c r="V52" s="60">
        <v>7.6999999999999999E-2</v>
      </c>
      <c r="W52" s="60">
        <v>7.8E-2</v>
      </c>
      <c r="X52" s="60">
        <v>7.6999999999999999E-2</v>
      </c>
      <c r="Y52" s="60">
        <v>7.8E-2</v>
      </c>
      <c r="Z52" s="60">
        <v>7.8E-2</v>
      </c>
      <c r="AA52" s="60">
        <v>7.9000000000000001E-2</v>
      </c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55" t="s">
        <v>80</v>
      </c>
      <c r="AN52" s="55" t="s">
        <v>80</v>
      </c>
      <c r="AO52" s="55"/>
      <c r="IM52" s="87"/>
    </row>
    <row r="53" spans="1:247" s="52" customFormat="1" ht="18" hidden="1" customHeight="1">
      <c r="A53" s="53" t="s">
        <v>236</v>
      </c>
      <c r="B53" s="54">
        <v>44975</v>
      </c>
      <c r="C53" s="55">
        <v>10</v>
      </c>
      <c r="D53" s="56" t="s">
        <v>87</v>
      </c>
      <c r="E53" s="55" t="s">
        <v>88</v>
      </c>
      <c r="F53" s="63" t="s">
        <v>78</v>
      </c>
      <c r="G53" s="55" t="s">
        <v>267</v>
      </c>
      <c r="H53" s="55" t="s">
        <v>97</v>
      </c>
      <c r="I53" s="55"/>
      <c r="J53" s="55"/>
      <c r="K53" s="57">
        <f t="shared" si="9"/>
        <v>9.85</v>
      </c>
      <c r="L53" s="58">
        <v>9.8989999999999991</v>
      </c>
      <c r="M53" s="58">
        <v>9.8010000000000002</v>
      </c>
      <c r="N53" s="59">
        <f>L53*1.005</f>
        <v>9.9484949999999976</v>
      </c>
      <c r="O53" s="59">
        <f>M53*0.995</f>
        <v>9.7519950000000009</v>
      </c>
      <c r="P53" s="60">
        <v>9.86</v>
      </c>
      <c r="Q53" s="60">
        <v>9.8539999999999992</v>
      </c>
      <c r="R53" s="60">
        <v>9.7970000000000006</v>
      </c>
      <c r="S53" s="60">
        <v>9.7910000000000004</v>
      </c>
      <c r="T53" s="60">
        <v>9.8539999999999992</v>
      </c>
      <c r="U53" s="60">
        <v>9.8559999999999999</v>
      </c>
      <c r="V53" s="60">
        <v>9.8650000000000002</v>
      </c>
      <c r="W53" s="60">
        <v>9.8620000000000001</v>
      </c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55" t="s">
        <v>80</v>
      </c>
      <c r="AN53" s="55" t="s">
        <v>80</v>
      </c>
      <c r="AO53" s="55"/>
      <c r="IM53" s="87"/>
    </row>
    <row r="54" spans="1:247" s="52" customFormat="1" ht="18" hidden="1" customHeight="1">
      <c r="A54" s="53" t="s">
        <v>268</v>
      </c>
      <c r="B54" s="54">
        <v>44975</v>
      </c>
      <c r="C54" s="55">
        <v>5</v>
      </c>
      <c r="D54" s="56" t="s">
        <v>76</v>
      </c>
      <c r="E54" s="55" t="s">
        <v>85</v>
      </c>
      <c r="F54" s="63" t="s">
        <v>78</v>
      </c>
      <c r="G54" s="55" t="s">
        <v>269</v>
      </c>
      <c r="H54" s="55" t="s">
        <v>110</v>
      </c>
      <c r="I54" s="55"/>
      <c r="J54" s="55"/>
      <c r="K54" s="57">
        <f t="shared" si="9"/>
        <v>4.5295000000000005</v>
      </c>
      <c r="L54" s="58">
        <v>4.5750000000000002</v>
      </c>
      <c r="M54" s="58">
        <v>4.484</v>
      </c>
      <c r="N54" s="59">
        <f t="shared" ref="N54:N74" si="10">L54*1.005</f>
        <v>4.5978749999999993</v>
      </c>
      <c r="O54" s="59">
        <f t="shared" ref="O54:O74" si="11">M54*0.995</f>
        <v>4.4615799999999997</v>
      </c>
      <c r="P54" s="60">
        <v>4.556</v>
      </c>
      <c r="Q54" s="60">
        <v>4.532</v>
      </c>
      <c r="R54" s="60">
        <v>4.4640000000000004</v>
      </c>
      <c r="S54" s="60">
        <v>4.5640000000000001</v>
      </c>
      <c r="T54" s="60">
        <v>4.4909999999999997</v>
      </c>
      <c r="U54" s="60">
        <v>4.4930000000000003</v>
      </c>
      <c r="V54" s="60">
        <v>4.5419999999999998</v>
      </c>
      <c r="W54" s="60">
        <v>4.6230000000000002</v>
      </c>
      <c r="X54" s="60">
        <v>4.5670000000000002</v>
      </c>
      <c r="Y54" s="60">
        <v>4.5529999999999999</v>
      </c>
      <c r="Z54" s="60">
        <v>5.4489999999999998</v>
      </c>
      <c r="AA54" s="60">
        <v>4.5750000000000002</v>
      </c>
      <c r="AB54" s="60">
        <v>4.5229999999999997</v>
      </c>
      <c r="AC54" s="60">
        <v>4.5069999999999997</v>
      </c>
      <c r="AD54" s="60">
        <v>4.5599999999999996</v>
      </c>
      <c r="AE54" s="60">
        <v>4.5599999999999996</v>
      </c>
      <c r="AF54" s="60"/>
      <c r="AG54" s="60"/>
      <c r="AH54" s="60"/>
      <c r="AI54" s="60"/>
      <c r="AJ54" s="60"/>
      <c r="AK54" s="60"/>
      <c r="AL54" s="60"/>
      <c r="AM54" s="55" t="s">
        <v>80</v>
      </c>
      <c r="AN54" s="55" t="s">
        <v>80</v>
      </c>
      <c r="AO54" s="55">
        <v>0.45900000000000002</v>
      </c>
      <c r="IM54" s="87"/>
    </row>
    <row r="55" spans="1:247" s="52" customFormat="1" ht="18" hidden="1" customHeight="1">
      <c r="A55" s="53" t="s">
        <v>268</v>
      </c>
      <c r="B55" s="54">
        <v>44975</v>
      </c>
      <c r="C55" s="55">
        <v>5</v>
      </c>
      <c r="D55" s="56" t="s">
        <v>76</v>
      </c>
      <c r="E55" s="55" t="s">
        <v>85</v>
      </c>
      <c r="F55" s="63" t="s">
        <v>78</v>
      </c>
      <c r="G55" s="55" t="s">
        <v>270</v>
      </c>
      <c r="H55" s="55" t="s">
        <v>110</v>
      </c>
      <c r="I55" s="55"/>
      <c r="J55" s="55"/>
      <c r="K55" s="57">
        <f t="shared" si="9"/>
        <v>4.5295000000000005</v>
      </c>
      <c r="L55" s="58">
        <v>4.5750000000000002</v>
      </c>
      <c r="M55" s="58">
        <v>4.484</v>
      </c>
      <c r="N55" s="59">
        <f t="shared" si="10"/>
        <v>4.5978749999999993</v>
      </c>
      <c r="O55" s="59">
        <f t="shared" si="11"/>
        <v>4.4615799999999997</v>
      </c>
      <c r="P55" s="60">
        <v>4.5190000000000001</v>
      </c>
      <c r="Q55" s="60">
        <v>4.5670000000000002</v>
      </c>
      <c r="R55" s="60">
        <v>4.5330000000000004</v>
      </c>
      <c r="S55" s="60">
        <v>4.5419999999999998</v>
      </c>
      <c r="T55" s="60">
        <v>4.5110000000000001</v>
      </c>
      <c r="U55" s="60">
        <v>4.5490000000000004</v>
      </c>
      <c r="V55" s="60">
        <v>4.5250000000000004</v>
      </c>
      <c r="W55" s="60">
        <v>4.5190000000000001</v>
      </c>
      <c r="X55" s="60">
        <v>4.5199999999999996</v>
      </c>
      <c r="Y55" s="60">
        <v>4.5590000000000002</v>
      </c>
      <c r="Z55" s="60">
        <v>4.5369999999999999</v>
      </c>
      <c r="AA55" s="60">
        <v>4.5369999999999999</v>
      </c>
      <c r="AB55" s="60">
        <v>4.53</v>
      </c>
      <c r="AC55" s="60">
        <v>4.569</v>
      </c>
      <c r="AD55" s="60">
        <v>4.5430000000000001</v>
      </c>
      <c r="AE55" s="60">
        <v>4.5350000000000001</v>
      </c>
      <c r="AF55" s="60"/>
      <c r="AG55" s="60"/>
      <c r="AH55" s="60"/>
      <c r="AI55" s="60"/>
      <c r="AJ55" s="60"/>
      <c r="AK55" s="60"/>
      <c r="AL55" s="60"/>
      <c r="AM55" s="55" t="s">
        <v>80</v>
      </c>
      <c r="AN55" s="55" t="s">
        <v>80</v>
      </c>
      <c r="AO55" s="55">
        <v>0.46400000000000002</v>
      </c>
      <c r="IM55" s="87"/>
    </row>
    <row r="56" spans="1:247" s="52" customFormat="1" ht="18" hidden="1" customHeight="1">
      <c r="A56" s="53" t="s">
        <v>268</v>
      </c>
      <c r="B56" s="54">
        <v>44975</v>
      </c>
      <c r="C56" s="55">
        <v>5</v>
      </c>
      <c r="D56" s="56" t="s">
        <v>76</v>
      </c>
      <c r="E56" s="55" t="s">
        <v>85</v>
      </c>
      <c r="F56" s="63" t="s">
        <v>78</v>
      </c>
      <c r="G56" s="55" t="s">
        <v>271</v>
      </c>
      <c r="H56" s="55" t="s">
        <v>272</v>
      </c>
      <c r="I56" s="55"/>
      <c r="J56" s="55"/>
      <c r="K56" s="57">
        <f t="shared" si="9"/>
        <v>4.5295000000000005</v>
      </c>
      <c r="L56" s="58">
        <v>4.5750000000000002</v>
      </c>
      <c r="M56" s="58">
        <v>4.484</v>
      </c>
      <c r="N56" s="59">
        <f t="shared" si="10"/>
        <v>4.5978749999999993</v>
      </c>
      <c r="O56" s="59">
        <f t="shared" si="11"/>
        <v>4.4615799999999997</v>
      </c>
      <c r="P56" s="60">
        <v>4.4630000000000001</v>
      </c>
      <c r="Q56" s="60">
        <v>4.5789999999999997</v>
      </c>
      <c r="R56" s="60">
        <v>4.5049999999999999</v>
      </c>
      <c r="S56" s="60">
        <v>4.4800000000000004</v>
      </c>
      <c r="T56" s="60">
        <v>4.452</v>
      </c>
      <c r="U56" s="60">
        <v>4.5359999999999996</v>
      </c>
      <c r="V56" s="60">
        <v>4.4749999999999996</v>
      </c>
      <c r="W56" s="60">
        <v>4.4580000000000002</v>
      </c>
      <c r="X56" s="60" t="s">
        <v>273</v>
      </c>
      <c r="Y56" s="60">
        <v>4.5110000000000001</v>
      </c>
      <c r="Z56" s="60">
        <v>4.524</v>
      </c>
      <c r="AA56" s="60">
        <v>4.51</v>
      </c>
      <c r="AB56" s="60">
        <v>4.5199999999999996</v>
      </c>
      <c r="AC56" s="60">
        <v>4.49</v>
      </c>
      <c r="AD56" s="60">
        <v>4.484</v>
      </c>
      <c r="AE56" s="60">
        <v>4.5910000000000002</v>
      </c>
      <c r="AF56" s="60"/>
      <c r="AG56" s="60"/>
      <c r="AH56" s="60"/>
      <c r="AI56" s="60"/>
      <c r="AJ56" s="60"/>
      <c r="AK56" s="60"/>
      <c r="AL56" s="60"/>
      <c r="AM56" s="55" t="s">
        <v>80</v>
      </c>
      <c r="AN56" s="55" t="s">
        <v>80</v>
      </c>
      <c r="AO56" s="55">
        <v>0.46100000000000002</v>
      </c>
      <c r="IM56" s="87"/>
    </row>
    <row r="57" spans="1:247" s="52" customFormat="1" ht="18" customHeight="1">
      <c r="A57" s="53" t="s">
        <v>268</v>
      </c>
      <c r="B57" s="54">
        <v>44975</v>
      </c>
      <c r="C57" s="55">
        <v>25</v>
      </c>
      <c r="D57" s="56" t="s">
        <v>82</v>
      </c>
      <c r="E57" s="55" t="s">
        <v>85</v>
      </c>
      <c r="F57" s="63" t="s">
        <v>78</v>
      </c>
      <c r="G57" s="55" t="s">
        <v>274</v>
      </c>
      <c r="H57" s="55" t="s">
        <v>86</v>
      </c>
      <c r="I57" s="55"/>
      <c r="J57" s="55"/>
      <c r="K57" s="57">
        <f t="shared" si="9"/>
        <v>24.9</v>
      </c>
      <c r="L57" s="58">
        <v>25.65</v>
      </c>
      <c r="M57" s="58">
        <v>24.15</v>
      </c>
      <c r="N57" s="59">
        <f t="shared" si="10"/>
        <v>25.778249999999996</v>
      </c>
      <c r="O57" s="59">
        <f t="shared" si="11"/>
        <v>24.029249999999998</v>
      </c>
      <c r="P57" s="60">
        <v>24.98</v>
      </c>
      <c r="Q57" s="60">
        <v>24.31</v>
      </c>
      <c r="R57" s="60">
        <v>24.52</v>
      </c>
      <c r="S57" s="60">
        <v>25.27</v>
      </c>
      <c r="T57" s="60">
        <v>24.38</v>
      </c>
      <c r="U57" s="60">
        <v>24.19</v>
      </c>
      <c r="V57" s="60">
        <v>24.17</v>
      </c>
      <c r="W57" s="60">
        <v>24.81</v>
      </c>
      <c r="X57" s="60">
        <v>24.87</v>
      </c>
      <c r="Y57" s="60">
        <v>24.38</v>
      </c>
      <c r="Z57" s="60">
        <v>24.53</v>
      </c>
      <c r="AA57" s="60">
        <v>25.03</v>
      </c>
      <c r="AB57" s="60">
        <v>24.68</v>
      </c>
      <c r="AC57" s="60">
        <v>25.3</v>
      </c>
      <c r="AD57" s="60">
        <v>25.04</v>
      </c>
      <c r="AE57" s="60">
        <v>24.54</v>
      </c>
      <c r="AF57" s="60"/>
      <c r="AG57" s="60"/>
      <c r="AH57" s="60"/>
      <c r="AI57" s="60"/>
      <c r="AJ57" s="60"/>
      <c r="AK57" s="60"/>
      <c r="AL57" s="60"/>
      <c r="AM57" s="55" t="s">
        <v>80</v>
      </c>
      <c r="AN57" s="55" t="s">
        <v>80</v>
      </c>
      <c r="AO57" s="55">
        <v>0.44800000000000001</v>
      </c>
      <c r="IM57" s="87"/>
    </row>
    <row r="58" spans="1:247" s="52" customFormat="1" ht="18" customHeight="1">
      <c r="A58" s="53" t="s">
        <v>268</v>
      </c>
      <c r="B58" s="54">
        <v>44975</v>
      </c>
      <c r="C58" s="55">
        <v>25</v>
      </c>
      <c r="D58" s="56" t="s">
        <v>82</v>
      </c>
      <c r="E58" s="55" t="s">
        <v>85</v>
      </c>
      <c r="F58" s="63" t="s">
        <v>78</v>
      </c>
      <c r="G58" s="55" t="s">
        <v>275</v>
      </c>
      <c r="H58" s="55" t="s">
        <v>86</v>
      </c>
      <c r="I58" s="55"/>
      <c r="J58" s="55"/>
      <c r="K58" s="57">
        <f t="shared" si="9"/>
        <v>24.9</v>
      </c>
      <c r="L58" s="58">
        <v>25.65</v>
      </c>
      <c r="M58" s="58">
        <v>24.15</v>
      </c>
      <c r="N58" s="59">
        <f t="shared" si="10"/>
        <v>25.778249999999996</v>
      </c>
      <c r="O58" s="59">
        <f t="shared" si="11"/>
        <v>24.029249999999998</v>
      </c>
      <c r="P58" s="60">
        <v>24.71</v>
      </c>
      <c r="Q58" s="60">
        <v>24.23</v>
      </c>
      <c r="R58" s="60">
        <v>24.36</v>
      </c>
      <c r="S58" s="60">
        <v>25.12</v>
      </c>
      <c r="T58" s="60">
        <v>24.68</v>
      </c>
      <c r="U58" s="60">
        <v>24.25</v>
      </c>
      <c r="V58" s="60">
        <v>24.36</v>
      </c>
      <c r="W58" s="60">
        <v>25.1</v>
      </c>
      <c r="X58" s="60">
        <v>24.64</v>
      </c>
      <c r="Y58" s="60">
        <v>24.21</v>
      </c>
      <c r="Z58" s="60">
        <v>24.24</v>
      </c>
      <c r="AA58" s="60">
        <v>25.15</v>
      </c>
      <c r="AB58" s="60">
        <v>25.86</v>
      </c>
      <c r="AC58" s="60">
        <v>25.33</v>
      </c>
      <c r="AD58" s="60">
        <v>25.42</v>
      </c>
      <c r="AE58" s="60">
        <v>25.32</v>
      </c>
      <c r="AF58" s="60"/>
      <c r="AG58" s="60"/>
      <c r="AH58" s="60"/>
      <c r="AI58" s="60"/>
      <c r="AJ58" s="60"/>
      <c r="AK58" s="60"/>
      <c r="AL58" s="60"/>
      <c r="AM58" s="55" t="s">
        <v>80</v>
      </c>
      <c r="AN58" s="55" t="s">
        <v>80</v>
      </c>
      <c r="AO58" s="55">
        <v>0.44600000000000001</v>
      </c>
      <c r="IM58" s="87"/>
    </row>
    <row r="59" spans="1:247" s="52" customFormat="1" ht="18" customHeight="1">
      <c r="A59" s="53" t="s">
        <v>268</v>
      </c>
      <c r="B59" s="54">
        <v>44975</v>
      </c>
      <c r="C59" s="55">
        <v>25</v>
      </c>
      <c r="D59" s="56" t="s">
        <v>82</v>
      </c>
      <c r="E59" s="55" t="s">
        <v>85</v>
      </c>
      <c r="F59" s="63" t="s">
        <v>78</v>
      </c>
      <c r="G59" s="55" t="s">
        <v>276</v>
      </c>
      <c r="H59" s="55" t="s">
        <v>86</v>
      </c>
      <c r="I59" s="55"/>
      <c r="J59" s="55"/>
      <c r="K59" s="57">
        <f t="shared" si="9"/>
        <v>24.9</v>
      </c>
      <c r="L59" s="58">
        <v>25.65</v>
      </c>
      <c r="M59" s="58">
        <v>24.15</v>
      </c>
      <c r="N59" s="59">
        <f t="shared" si="10"/>
        <v>25.778249999999996</v>
      </c>
      <c r="O59" s="59">
        <f t="shared" si="11"/>
        <v>24.029249999999998</v>
      </c>
      <c r="P59" s="60">
        <v>24.71</v>
      </c>
      <c r="Q59" s="60">
        <v>24.23</v>
      </c>
      <c r="R59" s="60">
        <v>24.36</v>
      </c>
      <c r="S59" s="60">
        <v>25.12</v>
      </c>
      <c r="T59" s="60">
        <v>24.68</v>
      </c>
      <c r="U59" s="60">
        <v>24.25</v>
      </c>
      <c r="V59" s="60">
        <v>24.36</v>
      </c>
      <c r="W59" s="60">
        <v>25.1</v>
      </c>
      <c r="X59" s="60">
        <v>24.64</v>
      </c>
      <c r="Y59" s="60">
        <v>24.21</v>
      </c>
      <c r="Z59" s="60">
        <v>24.24</v>
      </c>
      <c r="AA59" s="60">
        <v>24.15</v>
      </c>
      <c r="AB59" s="60">
        <v>25.86</v>
      </c>
      <c r="AC59" s="60">
        <v>24.33</v>
      </c>
      <c r="AD59" s="60">
        <v>25.42</v>
      </c>
      <c r="AE59" s="60">
        <v>25.32</v>
      </c>
      <c r="AF59" s="60"/>
      <c r="AG59" s="60"/>
      <c r="AH59" s="60"/>
      <c r="AI59" s="60"/>
      <c r="AJ59" s="60"/>
      <c r="AK59" s="60"/>
      <c r="AL59" s="60"/>
      <c r="AM59" s="55" t="s">
        <v>80</v>
      </c>
      <c r="AN59" s="55" t="s">
        <v>80</v>
      </c>
      <c r="AO59" s="55">
        <v>0.45300000000000001</v>
      </c>
      <c r="IM59" s="87"/>
    </row>
    <row r="60" spans="1:247" s="52" customFormat="1" ht="18" hidden="1" customHeight="1">
      <c r="A60" s="53" t="s">
        <v>268</v>
      </c>
      <c r="B60" s="54">
        <v>44975</v>
      </c>
      <c r="C60" s="55">
        <v>3</v>
      </c>
      <c r="D60" s="56" t="s">
        <v>87</v>
      </c>
      <c r="E60" s="55" t="s">
        <v>83</v>
      </c>
      <c r="F60" s="63" t="s">
        <v>78</v>
      </c>
      <c r="G60" s="55" t="s">
        <v>277</v>
      </c>
      <c r="H60" s="55" t="s">
        <v>239</v>
      </c>
      <c r="I60" s="55"/>
      <c r="J60" s="55"/>
      <c r="K60" s="57">
        <f t="shared" si="9"/>
        <v>2.7385000000000002</v>
      </c>
      <c r="L60" s="58">
        <v>2.78</v>
      </c>
      <c r="M60" s="58">
        <v>2.6970000000000001</v>
      </c>
      <c r="N60" s="59">
        <f t="shared" si="10"/>
        <v>2.7938999999999994</v>
      </c>
      <c r="O60" s="59">
        <f t="shared" si="11"/>
        <v>2.6835149999999999</v>
      </c>
      <c r="P60" s="60">
        <v>2.7363</v>
      </c>
      <c r="Q60" s="60">
        <v>2.7349999999999999</v>
      </c>
      <c r="R60" s="60">
        <v>2.7679999999999998</v>
      </c>
      <c r="S60" s="60">
        <v>2.73</v>
      </c>
      <c r="T60" s="60">
        <v>2.7570000000000001</v>
      </c>
      <c r="U60" s="60">
        <v>2.7250000000000001</v>
      </c>
      <c r="V60" s="60">
        <v>2.7570000000000001</v>
      </c>
      <c r="W60" s="60">
        <v>2.7970000000000002</v>
      </c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55" t="s">
        <v>80</v>
      </c>
      <c r="AN60" s="55" t="s">
        <v>80</v>
      </c>
      <c r="AO60" s="55">
        <v>0.28799999999999998</v>
      </c>
      <c r="IM60" s="87"/>
    </row>
    <row r="61" spans="1:247" s="52" customFormat="1" ht="18" hidden="1" customHeight="1">
      <c r="A61" s="53" t="s">
        <v>268</v>
      </c>
      <c r="B61" s="54">
        <v>44975</v>
      </c>
      <c r="C61" s="55">
        <v>3</v>
      </c>
      <c r="D61" s="56" t="s">
        <v>87</v>
      </c>
      <c r="E61" s="55" t="s">
        <v>83</v>
      </c>
      <c r="F61" s="63" t="s">
        <v>78</v>
      </c>
      <c r="G61" s="55" t="s">
        <v>278</v>
      </c>
      <c r="H61" s="55" t="s">
        <v>239</v>
      </c>
      <c r="I61" s="55"/>
      <c r="J61" s="55"/>
      <c r="K61" s="57">
        <f t="shared" si="9"/>
        <v>2.7385000000000002</v>
      </c>
      <c r="L61" s="58">
        <v>2.78</v>
      </c>
      <c r="M61" s="58">
        <v>2.6970000000000001</v>
      </c>
      <c r="N61" s="59">
        <f t="shared" si="10"/>
        <v>2.7938999999999994</v>
      </c>
      <c r="O61" s="59">
        <f t="shared" si="11"/>
        <v>2.6835149999999999</v>
      </c>
      <c r="P61" s="60">
        <v>2.76</v>
      </c>
      <c r="Q61" s="60">
        <v>2.766</v>
      </c>
      <c r="R61" s="60">
        <v>2.7309999999999999</v>
      </c>
      <c r="S61" s="60">
        <v>2.76</v>
      </c>
      <c r="T61" s="60">
        <v>2.7639999999999998</v>
      </c>
      <c r="U61" s="60">
        <v>2.754</v>
      </c>
      <c r="V61" s="60">
        <v>2.7749999999999999</v>
      </c>
      <c r="W61" s="60">
        <v>2.7749999999999999</v>
      </c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55" t="s">
        <v>80</v>
      </c>
      <c r="AN61" s="55" t="s">
        <v>80</v>
      </c>
      <c r="AO61" s="55">
        <v>0.28100000000000003</v>
      </c>
      <c r="IM61" s="87"/>
    </row>
    <row r="62" spans="1:247" s="52" customFormat="1" ht="18" hidden="1" customHeight="1">
      <c r="A62" s="53" t="s">
        <v>268</v>
      </c>
      <c r="B62" s="54">
        <v>44975</v>
      </c>
      <c r="C62" s="55">
        <v>3</v>
      </c>
      <c r="D62" s="56" t="s">
        <v>87</v>
      </c>
      <c r="E62" s="55" t="s">
        <v>83</v>
      </c>
      <c r="F62" s="63" t="s">
        <v>78</v>
      </c>
      <c r="G62" s="55" t="s">
        <v>279</v>
      </c>
      <c r="H62" s="55" t="s">
        <v>239</v>
      </c>
      <c r="I62" s="55"/>
      <c r="J62" s="55"/>
      <c r="K62" s="57">
        <f t="shared" si="9"/>
        <v>2.7385000000000002</v>
      </c>
      <c r="L62" s="58">
        <v>2.78</v>
      </c>
      <c r="M62" s="58">
        <v>2.6970000000000001</v>
      </c>
      <c r="N62" s="59">
        <f t="shared" si="10"/>
        <v>2.7938999999999994</v>
      </c>
      <c r="O62" s="59">
        <f t="shared" si="11"/>
        <v>2.6835149999999999</v>
      </c>
      <c r="P62" s="60">
        <v>2.7679999999999998</v>
      </c>
      <c r="Q62" s="60">
        <v>2.742</v>
      </c>
      <c r="R62" s="60">
        <v>2.7080000000000002</v>
      </c>
      <c r="S62" s="60">
        <v>2.7679999999999998</v>
      </c>
      <c r="T62" s="60">
        <v>2.738</v>
      </c>
      <c r="U62" s="60">
        <v>2.6859999999999999</v>
      </c>
      <c r="V62" s="60">
        <v>2.7869999999999999</v>
      </c>
      <c r="W62" s="60">
        <v>2.7130000000000001</v>
      </c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55" t="s">
        <v>80</v>
      </c>
      <c r="AN62" s="55" t="s">
        <v>80</v>
      </c>
      <c r="AO62" s="55">
        <v>0.28100000000000003</v>
      </c>
      <c r="IM62" s="87"/>
    </row>
    <row r="63" spans="1:247" s="52" customFormat="1" ht="18" hidden="1" customHeight="1">
      <c r="A63" s="53" t="s">
        <v>268</v>
      </c>
      <c r="B63" s="54">
        <v>44975</v>
      </c>
      <c r="C63" s="55">
        <v>3</v>
      </c>
      <c r="D63" s="56" t="s">
        <v>87</v>
      </c>
      <c r="E63" s="55" t="s">
        <v>83</v>
      </c>
      <c r="F63" s="63" t="s">
        <v>78</v>
      </c>
      <c r="G63" s="55" t="s">
        <v>280</v>
      </c>
      <c r="H63" s="55" t="s">
        <v>239</v>
      </c>
      <c r="I63" s="55"/>
      <c r="J63" s="55"/>
      <c r="K63" s="57">
        <f t="shared" si="9"/>
        <v>2.7385000000000002</v>
      </c>
      <c r="L63" s="58">
        <v>2.78</v>
      </c>
      <c r="M63" s="58">
        <v>2.6970000000000001</v>
      </c>
      <c r="N63" s="59">
        <f t="shared" si="10"/>
        <v>2.7938999999999994</v>
      </c>
      <c r="O63" s="59">
        <f t="shared" si="11"/>
        <v>2.6835149999999999</v>
      </c>
      <c r="P63" s="60">
        <v>2.7250000000000001</v>
      </c>
      <c r="Q63" s="60">
        <v>2.6949999999999998</v>
      </c>
      <c r="R63" s="60">
        <v>2.722</v>
      </c>
      <c r="S63" s="60">
        <v>2.7450000000000001</v>
      </c>
      <c r="T63" s="60">
        <v>2.7029999999999998</v>
      </c>
      <c r="U63" s="60">
        <v>2.7450000000000001</v>
      </c>
      <c r="V63" s="60">
        <v>2.7480000000000002</v>
      </c>
      <c r="W63" s="60">
        <v>2.7149999999999999</v>
      </c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55" t="s">
        <v>80</v>
      </c>
      <c r="AN63" s="55" t="s">
        <v>80</v>
      </c>
      <c r="AO63" s="55">
        <v>0.28499999999999998</v>
      </c>
      <c r="IM63" s="87"/>
    </row>
    <row r="64" spans="1:247" s="52" customFormat="1" ht="18" hidden="1" customHeight="1">
      <c r="A64" s="53" t="s">
        <v>268</v>
      </c>
      <c r="B64" s="54">
        <v>44975</v>
      </c>
      <c r="C64" s="55">
        <v>25</v>
      </c>
      <c r="D64" s="56" t="s">
        <v>87</v>
      </c>
      <c r="E64" s="55" t="s">
        <v>85</v>
      </c>
      <c r="F64" s="63" t="s">
        <v>78</v>
      </c>
      <c r="G64" s="55" t="s">
        <v>281</v>
      </c>
      <c r="H64" s="55" t="s">
        <v>129</v>
      </c>
      <c r="I64" s="55"/>
      <c r="J64" s="55"/>
      <c r="K64" s="57">
        <f t="shared" si="9"/>
        <v>25.105</v>
      </c>
      <c r="L64" s="58">
        <v>25.8</v>
      </c>
      <c r="M64" s="58">
        <v>24.41</v>
      </c>
      <c r="N64" s="59">
        <f t="shared" si="10"/>
        <v>25.928999999999998</v>
      </c>
      <c r="O64" s="59">
        <f t="shared" si="11"/>
        <v>24.287949999999999</v>
      </c>
      <c r="P64" s="60">
        <v>25.38</v>
      </c>
      <c r="Q64" s="60">
        <v>25.47</v>
      </c>
      <c r="R64" s="60">
        <v>25.18</v>
      </c>
      <c r="S64" s="60">
        <v>25.24</v>
      </c>
      <c r="T64" s="60">
        <v>25.07</v>
      </c>
      <c r="U64" s="60">
        <v>25.2</v>
      </c>
      <c r="V64" s="60">
        <v>25.59</v>
      </c>
      <c r="W64" s="60">
        <v>25.83</v>
      </c>
      <c r="X64" s="60">
        <v>25.54</v>
      </c>
      <c r="Y64" s="60">
        <v>25.78</v>
      </c>
      <c r="Z64" s="60">
        <v>25.57</v>
      </c>
      <c r="AA64" s="60">
        <v>25.37</v>
      </c>
      <c r="AB64" s="60">
        <v>25.54</v>
      </c>
      <c r="AC64" s="60">
        <v>25.4</v>
      </c>
      <c r="AD64" s="60">
        <v>25.24</v>
      </c>
      <c r="AE64" s="60">
        <v>25.26</v>
      </c>
      <c r="AF64" s="60"/>
      <c r="AG64" s="60"/>
      <c r="AH64" s="60"/>
      <c r="AI64" s="60"/>
      <c r="AJ64" s="60"/>
      <c r="AK64" s="60"/>
      <c r="AL64" s="60"/>
      <c r="AM64" s="55" t="s">
        <v>80</v>
      </c>
      <c r="AN64" s="55" t="s">
        <v>80</v>
      </c>
      <c r="AO64" s="55">
        <v>0.47399999999999998</v>
      </c>
      <c r="IM64" s="87"/>
    </row>
    <row r="65" spans="1:247" s="52" customFormat="1" ht="18" hidden="1" customHeight="1">
      <c r="A65" s="53" t="s">
        <v>268</v>
      </c>
      <c r="B65" s="54">
        <v>44976</v>
      </c>
      <c r="C65" s="55">
        <v>5</v>
      </c>
      <c r="D65" s="56" t="s">
        <v>76</v>
      </c>
      <c r="E65" s="55" t="s">
        <v>85</v>
      </c>
      <c r="F65" s="63" t="s">
        <v>78</v>
      </c>
      <c r="G65" s="55" t="s">
        <v>282</v>
      </c>
      <c r="H65" s="55" t="s">
        <v>110</v>
      </c>
      <c r="I65" s="55"/>
      <c r="J65" s="55"/>
      <c r="K65" s="57">
        <f t="shared" si="9"/>
        <v>4.5295000000000005</v>
      </c>
      <c r="L65" s="58">
        <v>4.5750000000000002</v>
      </c>
      <c r="M65" s="58">
        <v>4.484</v>
      </c>
      <c r="N65" s="59">
        <f t="shared" si="10"/>
        <v>4.5978749999999993</v>
      </c>
      <c r="O65" s="59">
        <f t="shared" si="11"/>
        <v>4.4615799999999997</v>
      </c>
      <c r="P65" s="60">
        <v>4.5590000000000002</v>
      </c>
      <c r="Q65" s="60">
        <v>4.5810000000000004</v>
      </c>
      <c r="R65" s="60">
        <v>4.556</v>
      </c>
      <c r="S65" s="60">
        <v>4.5460000000000003</v>
      </c>
      <c r="T65" s="60">
        <v>4.5090000000000003</v>
      </c>
      <c r="U65" s="60">
        <v>4.5540000000000003</v>
      </c>
      <c r="V65" s="60">
        <v>4.524</v>
      </c>
      <c r="W65" s="60">
        <v>4.5060000000000002</v>
      </c>
      <c r="X65" s="60">
        <v>4.5670000000000002</v>
      </c>
      <c r="Y65" s="60">
        <v>4.6059999999999999</v>
      </c>
      <c r="Z65" s="60">
        <v>4.5819999999999999</v>
      </c>
      <c r="AA65" s="60">
        <v>4.5739999999999998</v>
      </c>
      <c r="AB65" s="60">
        <v>4.5330000000000004</v>
      </c>
      <c r="AC65" s="60">
        <v>4.577</v>
      </c>
      <c r="AD65" s="60">
        <v>4.5389999999999997</v>
      </c>
      <c r="AE65" s="60">
        <v>4.5170000000000003</v>
      </c>
      <c r="AF65" s="60"/>
      <c r="AG65" s="60"/>
      <c r="AH65" s="60"/>
      <c r="AI65" s="60"/>
      <c r="AJ65" s="60"/>
      <c r="AK65" s="60"/>
      <c r="AL65" s="60"/>
      <c r="AM65" s="55" t="s">
        <v>80</v>
      </c>
      <c r="AN65" s="55" t="s">
        <v>80</v>
      </c>
      <c r="AO65" s="55">
        <v>0.44800000000000001</v>
      </c>
      <c r="IM65" s="87"/>
    </row>
    <row r="66" spans="1:247" s="52" customFormat="1" ht="18" hidden="1" customHeight="1">
      <c r="A66" s="53" t="s">
        <v>268</v>
      </c>
      <c r="B66" s="54">
        <v>44976</v>
      </c>
      <c r="C66" s="55">
        <v>5</v>
      </c>
      <c r="D66" s="56" t="s">
        <v>76</v>
      </c>
      <c r="E66" s="55" t="s">
        <v>85</v>
      </c>
      <c r="F66" s="63" t="s">
        <v>78</v>
      </c>
      <c r="G66" s="55" t="s">
        <v>283</v>
      </c>
      <c r="H66" s="55" t="s">
        <v>110</v>
      </c>
      <c r="I66" s="55"/>
      <c r="J66" s="55"/>
      <c r="K66" s="57">
        <f t="shared" si="9"/>
        <v>4.5295000000000005</v>
      </c>
      <c r="L66" s="58">
        <v>4.5750000000000002</v>
      </c>
      <c r="M66" s="58">
        <v>4.484</v>
      </c>
      <c r="N66" s="59">
        <f t="shared" si="10"/>
        <v>4.5978749999999993</v>
      </c>
      <c r="O66" s="59">
        <f t="shared" si="11"/>
        <v>4.4615799999999997</v>
      </c>
      <c r="P66" s="60">
        <v>4.569</v>
      </c>
      <c r="Q66" s="60">
        <v>4.5010000000000003</v>
      </c>
      <c r="R66" s="60">
        <v>4.5860000000000003</v>
      </c>
      <c r="S66" s="60">
        <v>4.5789999999999997</v>
      </c>
      <c r="T66" s="60">
        <v>4.5490000000000004</v>
      </c>
      <c r="U66" s="60">
        <v>4.5720000000000001</v>
      </c>
      <c r="V66" s="60">
        <v>4.5739999999999998</v>
      </c>
      <c r="W66" s="60">
        <v>4.5510000000000002</v>
      </c>
      <c r="X66" s="60">
        <v>4.5529999999999999</v>
      </c>
      <c r="Y66" s="60">
        <v>4.5709999999999997</v>
      </c>
      <c r="Z66" s="60">
        <v>4.5650000000000004</v>
      </c>
      <c r="AA66" s="60">
        <v>4.5510000000000002</v>
      </c>
      <c r="AB66" s="60">
        <v>4.5570000000000004</v>
      </c>
      <c r="AC66" s="60">
        <v>4.5739999999999998</v>
      </c>
      <c r="AD66" s="60">
        <v>4.5759999999999996</v>
      </c>
      <c r="AE66" s="60">
        <v>4.5590000000000002</v>
      </c>
      <c r="AF66" s="60"/>
      <c r="AG66" s="60"/>
      <c r="AH66" s="60"/>
      <c r="AI66" s="60"/>
      <c r="AJ66" s="60"/>
      <c r="AK66" s="60"/>
      <c r="AL66" s="60"/>
      <c r="AM66" s="55" t="s">
        <v>80</v>
      </c>
      <c r="AN66" s="55" t="s">
        <v>80</v>
      </c>
      <c r="AO66" s="55">
        <v>0.45700000000000002</v>
      </c>
      <c r="IM66" s="87"/>
    </row>
    <row r="67" spans="1:247" s="52" customFormat="1" ht="18" hidden="1" customHeight="1">
      <c r="A67" s="53" t="s">
        <v>268</v>
      </c>
      <c r="B67" s="54">
        <v>44976</v>
      </c>
      <c r="C67" s="55">
        <v>0</v>
      </c>
      <c r="D67" s="56" t="s">
        <v>87</v>
      </c>
      <c r="E67" s="88" t="s">
        <v>126</v>
      </c>
      <c r="F67" s="63" t="s">
        <v>78</v>
      </c>
      <c r="G67" s="55" t="s">
        <v>286</v>
      </c>
      <c r="H67" s="55" t="s">
        <v>95</v>
      </c>
      <c r="I67" s="55"/>
      <c r="J67" s="55"/>
      <c r="K67" s="57">
        <f t="shared" si="9"/>
        <v>0.05</v>
      </c>
      <c r="L67" s="58">
        <v>0.1</v>
      </c>
      <c r="M67" s="58"/>
      <c r="N67" s="59">
        <f t="shared" si="10"/>
        <v>0.10049999999999999</v>
      </c>
      <c r="O67" s="59">
        <f t="shared" si="11"/>
        <v>0</v>
      </c>
      <c r="P67" s="60">
        <v>0.10100000000000001</v>
      </c>
      <c r="Q67" s="60">
        <v>0.1</v>
      </c>
      <c r="R67" s="60">
        <v>0.10199999999999999</v>
      </c>
      <c r="S67" s="60">
        <v>0.1</v>
      </c>
      <c r="T67" s="60">
        <v>0.10299999999999999</v>
      </c>
      <c r="U67" s="60">
        <v>0.10100000000000001</v>
      </c>
      <c r="V67" s="60">
        <v>0.1</v>
      </c>
      <c r="W67" s="60">
        <v>0.1</v>
      </c>
      <c r="X67" s="60">
        <v>9.9000000000000005E-2</v>
      </c>
      <c r="Y67" s="60">
        <v>0.10199999999999999</v>
      </c>
      <c r="Z67" s="60">
        <v>0.1</v>
      </c>
      <c r="AA67" s="60">
        <v>0.10199999999999999</v>
      </c>
      <c r="AB67" s="60">
        <v>0.10100000000000001</v>
      </c>
      <c r="AC67" s="60" t="s">
        <v>287</v>
      </c>
      <c r="AD67" s="60">
        <v>9.9000000000000005E-2</v>
      </c>
      <c r="AE67" s="60"/>
      <c r="AF67" s="60"/>
      <c r="AG67" s="60"/>
      <c r="AH67" s="60"/>
      <c r="AI67" s="60"/>
      <c r="AJ67" s="60"/>
      <c r="AK67" s="60"/>
      <c r="AL67" s="60"/>
      <c r="AM67" s="55" t="s">
        <v>80</v>
      </c>
      <c r="AN67" s="55" t="s">
        <v>80</v>
      </c>
      <c r="AO67" s="55"/>
      <c r="IM67" s="87"/>
    </row>
    <row r="68" spans="1:247" ht="18" hidden="1" customHeight="1">
      <c r="A68" s="53" t="s">
        <v>268</v>
      </c>
      <c r="B68" s="54">
        <v>44977</v>
      </c>
      <c r="C68" s="55">
        <v>100</v>
      </c>
      <c r="D68" s="56" t="s">
        <v>87</v>
      </c>
      <c r="E68" s="55" t="s">
        <v>91</v>
      </c>
      <c r="F68" s="63" t="s">
        <v>78</v>
      </c>
      <c r="G68" s="55" t="s">
        <v>288</v>
      </c>
      <c r="H68" s="86" t="s">
        <v>92</v>
      </c>
      <c r="I68" s="55"/>
      <c r="J68" s="55"/>
      <c r="K68" s="113">
        <f t="shared" si="9"/>
        <v>101.85</v>
      </c>
      <c r="L68" s="116">
        <v>102.6</v>
      </c>
      <c r="M68" s="116">
        <v>101.1</v>
      </c>
      <c r="N68" s="117">
        <f t="shared" si="10"/>
        <v>103.11299999999999</v>
      </c>
      <c r="O68" s="117">
        <f t="shared" si="11"/>
        <v>100.5945</v>
      </c>
      <c r="P68" s="118">
        <v>102.99</v>
      </c>
      <c r="Q68" s="118">
        <v>101.93</v>
      </c>
      <c r="R68" s="118">
        <v>104.79</v>
      </c>
      <c r="S68" s="118">
        <v>100.9</v>
      </c>
      <c r="T68" s="118">
        <v>102.45</v>
      </c>
      <c r="U68" s="118">
        <v>101.07</v>
      </c>
      <c r="V68" s="118">
        <v>100.78</v>
      </c>
      <c r="W68" s="118">
        <v>103</v>
      </c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55" t="s">
        <v>80</v>
      </c>
      <c r="AN68" s="55" t="s">
        <v>80</v>
      </c>
      <c r="AO68" s="55">
        <v>0.90200000000000002</v>
      </c>
    </row>
    <row r="69" spans="1:247" ht="18" hidden="1" customHeight="1">
      <c r="A69" s="53" t="s">
        <v>268</v>
      </c>
      <c r="B69" s="54">
        <v>44977</v>
      </c>
      <c r="C69" s="55">
        <v>100</v>
      </c>
      <c r="D69" s="56" t="s">
        <v>87</v>
      </c>
      <c r="E69" s="55" t="s">
        <v>91</v>
      </c>
      <c r="F69" s="63" t="s">
        <v>78</v>
      </c>
      <c r="G69" s="55" t="s">
        <v>289</v>
      </c>
      <c r="H69" s="86" t="s">
        <v>92</v>
      </c>
      <c r="I69" s="55"/>
      <c r="J69" s="55"/>
      <c r="K69" s="113">
        <f t="shared" si="9"/>
        <v>101.85</v>
      </c>
      <c r="L69" s="116">
        <v>102.6</v>
      </c>
      <c r="M69" s="116">
        <v>101.1</v>
      </c>
      <c r="N69" s="117">
        <f t="shared" si="10"/>
        <v>103.11299999999999</v>
      </c>
      <c r="O69" s="117">
        <f t="shared" si="11"/>
        <v>100.5945</v>
      </c>
      <c r="P69" s="118">
        <v>102.28</v>
      </c>
      <c r="Q69" s="118">
        <v>102.29</v>
      </c>
      <c r="R69" s="118">
        <v>103.23</v>
      </c>
      <c r="S69" s="118">
        <v>100.56</v>
      </c>
      <c r="T69" s="118">
        <v>102.5</v>
      </c>
      <c r="U69" s="118">
        <v>102.35</v>
      </c>
      <c r="V69" s="118"/>
      <c r="W69" s="118"/>
      <c r="X69" s="118"/>
      <c r="Y69" s="118"/>
      <c r="Z69" s="118"/>
      <c r="AA69" s="118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55" t="s">
        <v>80</v>
      </c>
      <c r="AN69" s="55" t="s">
        <v>80</v>
      </c>
      <c r="AO69" s="55">
        <v>0.9</v>
      </c>
    </row>
    <row r="70" spans="1:247" ht="18" customHeight="1">
      <c r="A70" s="53" t="s">
        <v>268</v>
      </c>
      <c r="B70" s="54">
        <v>44977</v>
      </c>
      <c r="C70" s="55">
        <v>25</v>
      </c>
      <c r="D70" s="56" t="s">
        <v>82</v>
      </c>
      <c r="E70" s="55" t="s">
        <v>85</v>
      </c>
      <c r="F70" s="55" t="s">
        <v>138</v>
      </c>
      <c r="G70" s="55" t="s">
        <v>290</v>
      </c>
      <c r="H70" s="55" t="s">
        <v>86</v>
      </c>
      <c r="I70" s="55"/>
      <c r="J70" s="55"/>
      <c r="K70" s="57">
        <f t="shared" si="9"/>
        <v>24.615000000000002</v>
      </c>
      <c r="L70" s="58">
        <v>24.8</v>
      </c>
      <c r="M70" s="58">
        <v>24.43</v>
      </c>
      <c r="N70" s="59">
        <f t="shared" si="10"/>
        <v>24.923999999999999</v>
      </c>
      <c r="O70" s="59">
        <f t="shared" si="11"/>
        <v>24.307849999999998</v>
      </c>
      <c r="P70" s="119">
        <v>24.25</v>
      </c>
      <c r="Q70" s="119">
        <v>24.09</v>
      </c>
      <c r="R70" s="118">
        <v>24.41</v>
      </c>
      <c r="S70" s="118">
        <v>24.7</v>
      </c>
      <c r="T70" s="118">
        <v>24.73</v>
      </c>
      <c r="U70" s="118">
        <v>24.28</v>
      </c>
      <c r="V70" s="118">
        <v>24.78</v>
      </c>
      <c r="W70" s="118">
        <v>24.25</v>
      </c>
      <c r="X70" s="118">
        <v>24.9</v>
      </c>
      <c r="Y70" s="118">
        <v>24.62</v>
      </c>
      <c r="Z70" s="118">
        <v>24.8</v>
      </c>
      <c r="AA70" s="118">
        <v>24.74</v>
      </c>
      <c r="AB70" s="118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55" t="s">
        <v>80</v>
      </c>
      <c r="AN70" s="55" t="s">
        <v>80</v>
      </c>
      <c r="AO70" s="55">
        <v>0.45800000000000002</v>
      </c>
    </row>
    <row r="71" spans="1:247" ht="18" customHeight="1">
      <c r="A71" s="53" t="s">
        <v>268</v>
      </c>
      <c r="B71" s="54">
        <v>44977</v>
      </c>
      <c r="C71" s="55">
        <v>25</v>
      </c>
      <c r="D71" s="56" t="s">
        <v>82</v>
      </c>
      <c r="E71" s="55" t="s">
        <v>85</v>
      </c>
      <c r="F71" s="55" t="s">
        <v>138</v>
      </c>
      <c r="G71" s="55" t="s">
        <v>291</v>
      </c>
      <c r="H71" s="55" t="s">
        <v>86</v>
      </c>
      <c r="I71" s="55"/>
      <c r="J71" s="55"/>
      <c r="K71" s="57">
        <f t="shared" si="9"/>
        <v>24.615000000000002</v>
      </c>
      <c r="L71" s="58">
        <v>24.8</v>
      </c>
      <c r="M71" s="58">
        <v>24.43</v>
      </c>
      <c r="N71" s="59">
        <f t="shared" si="10"/>
        <v>24.923999999999999</v>
      </c>
      <c r="O71" s="59">
        <f t="shared" si="11"/>
        <v>24.307849999999998</v>
      </c>
      <c r="P71" s="60"/>
      <c r="Q71" s="60"/>
      <c r="R71" s="60"/>
      <c r="S71" s="60"/>
      <c r="T71" s="60">
        <v>24.44</v>
      </c>
      <c r="U71" s="60">
        <v>24.69</v>
      </c>
      <c r="V71" s="60">
        <v>24.32</v>
      </c>
      <c r="W71" s="60">
        <v>24.53</v>
      </c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55" t="s">
        <v>80</v>
      </c>
      <c r="AN71" s="55" t="s">
        <v>80</v>
      </c>
      <c r="AO71" s="55">
        <v>0.45700000000000002</v>
      </c>
    </row>
    <row r="72" spans="1:247" ht="18" customHeight="1">
      <c r="A72" s="53" t="s">
        <v>268</v>
      </c>
      <c r="B72" s="54">
        <v>44977</v>
      </c>
      <c r="C72" s="55">
        <v>25</v>
      </c>
      <c r="D72" s="56" t="s">
        <v>82</v>
      </c>
      <c r="E72" s="55" t="s">
        <v>85</v>
      </c>
      <c r="F72" s="55" t="s">
        <v>138</v>
      </c>
      <c r="G72" s="55" t="s">
        <v>292</v>
      </c>
      <c r="H72" s="55" t="s">
        <v>86</v>
      </c>
      <c r="I72" s="55"/>
      <c r="J72" s="55"/>
      <c r="K72" s="57">
        <f t="shared" si="9"/>
        <v>24.615000000000002</v>
      </c>
      <c r="L72" s="58">
        <v>24.8</v>
      </c>
      <c r="M72" s="58">
        <v>24.43</v>
      </c>
      <c r="N72" s="59">
        <f t="shared" si="10"/>
        <v>24.923999999999999</v>
      </c>
      <c r="O72" s="59">
        <f t="shared" si="11"/>
        <v>24.307849999999998</v>
      </c>
      <c r="P72" s="60"/>
      <c r="Q72" s="60"/>
      <c r="R72" s="60"/>
      <c r="S72" s="60"/>
      <c r="T72" s="60">
        <v>24.55</v>
      </c>
      <c r="U72" s="60">
        <v>24.89</v>
      </c>
      <c r="V72" s="60">
        <v>24.52</v>
      </c>
      <c r="W72" s="60">
        <v>24.5</v>
      </c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55" t="s">
        <v>80</v>
      </c>
      <c r="AN72" s="55" t="s">
        <v>80</v>
      </c>
      <c r="AO72" s="55">
        <v>0.45100000000000001</v>
      </c>
    </row>
    <row r="73" spans="1:247" ht="18" hidden="1" customHeight="1">
      <c r="A73" s="53" t="s">
        <v>268</v>
      </c>
      <c r="B73" s="54">
        <v>44977</v>
      </c>
      <c r="C73" s="55">
        <v>7</v>
      </c>
      <c r="D73" s="56" t="s">
        <v>76</v>
      </c>
      <c r="E73" s="55" t="s">
        <v>85</v>
      </c>
      <c r="F73" s="55" t="s">
        <v>138</v>
      </c>
      <c r="G73" s="55" t="s">
        <v>293</v>
      </c>
      <c r="H73" s="55" t="s">
        <v>284</v>
      </c>
      <c r="I73" s="55"/>
      <c r="J73" s="55"/>
      <c r="K73" s="57">
        <f t="shared" si="9"/>
        <v>6.5404999999999998</v>
      </c>
      <c r="L73" s="58">
        <v>6.64</v>
      </c>
      <c r="M73" s="58">
        <v>6.4409999999999998</v>
      </c>
      <c r="N73" s="59">
        <f t="shared" si="10"/>
        <v>6.6731999999999987</v>
      </c>
      <c r="O73" s="59">
        <f t="shared" si="11"/>
        <v>6.4087949999999996</v>
      </c>
      <c r="P73" s="60">
        <v>6.4960000000000004</v>
      </c>
      <c r="Q73" s="60">
        <v>6.5369999999999999</v>
      </c>
      <c r="R73" s="60">
        <v>6.4980000000000002</v>
      </c>
      <c r="S73" s="60">
        <v>6.4770000000000003</v>
      </c>
      <c r="T73" s="60">
        <v>6.508</v>
      </c>
      <c r="U73" s="60">
        <v>6.5110000000000001</v>
      </c>
      <c r="V73" s="60">
        <v>6.4779999999999998</v>
      </c>
      <c r="W73" s="60">
        <v>6.5229999999999997</v>
      </c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55" t="s">
        <v>80</v>
      </c>
      <c r="AN73" s="55" t="s">
        <v>80</v>
      </c>
      <c r="AO73" s="55">
        <v>0.45300000000000001</v>
      </c>
    </row>
    <row r="74" spans="1:247" ht="18" customHeight="1">
      <c r="A74" s="53" t="s">
        <v>268</v>
      </c>
      <c r="B74" s="54">
        <v>44979</v>
      </c>
      <c r="C74" s="55">
        <v>2</v>
      </c>
      <c r="D74" s="56" t="s">
        <v>82</v>
      </c>
      <c r="E74" s="55" t="s">
        <v>285</v>
      </c>
      <c r="F74" s="63" t="s">
        <v>78</v>
      </c>
      <c r="G74" s="55" t="s">
        <v>294</v>
      </c>
      <c r="H74" s="55" t="s">
        <v>101</v>
      </c>
      <c r="I74" s="55"/>
      <c r="J74" s="55"/>
      <c r="K74" s="57">
        <f t="shared" si="9"/>
        <v>1.4950000000000001</v>
      </c>
      <c r="L74" s="58">
        <v>1.518</v>
      </c>
      <c r="M74" s="58">
        <v>1.472</v>
      </c>
      <c r="N74" s="59">
        <f t="shared" si="10"/>
        <v>1.5255899999999998</v>
      </c>
      <c r="O74" s="59">
        <f t="shared" si="11"/>
        <v>1.4646399999999999</v>
      </c>
      <c r="P74" s="60">
        <v>1.5009999999999999</v>
      </c>
      <c r="Q74" s="60">
        <v>1.498</v>
      </c>
      <c r="R74" s="60">
        <v>1.4910000000000001</v>
      </c>
      <c r="S74" s="60">
        <v>1.53</v>
      </c>
      <c r="T74" s="60">
        <v>1.506</v>
      </c>
      <c r="U74" s="60">
        <v>1.4930000000000001</v>
      </c>
      <c r="V74" s="60">
        <v>1.4950000000000001</v>
      </c>
      <c r="W74" s="60">
        <v>1.522</v>
      </c>
      <c r="X74" s="60">
        <v>1.512</v>
      </c>
      <c r="Y74" s="60">
        <v>1.4910000000000001</v>
      </c>
      <c r="Z74" s="60">
        <v>1.494</v>
      </c>
      <c r="AA74" s="60">
        <v>1.5229999999999999</v>
      </c>
      <c r="AB74" s="60">
        <v>1.502</v>
      </c>
      <c r="AC74" s="60">
        <v>1.4950000000000001</v>
      </c>
      <c r="AD74" s="60">
        <v>1.4930000000000001</v>
      </c>
      <c r="AE74" s="60">
        <v>1.5189999999999999</v>
      </c>
      <c r="AF74" s="60"/>
      <c r="AG74" s="60"/>
      <c r="AH74" s="60"/>
      <c r="AI74" s="60"/>
      <c r="AJ74" s="60"/>
      <c r="AK74" s="60"/>
      <c r="AL74" s="60"/>
      <c r="AM74" s="55" t="s">
        <v>80</v>
      </c>
      <c r="AN74" s="55" t="s">
        <v>80</v>
      </c>
      <c r="AO74" s="55">
        <v>0.28899999999999998</v>
      </c>
    </row>
    <row r="75" spans="1:247" s="52" customFormat="1" ht="18" customHeight="1">
      <c r="A75" s="53" t="s">
        <v>268</v>
      </c>
      <c r="B75" s="54">
        <v>44979</v>
      </c>
      <c r="C75" s="55">
        <v>2</v>
      </c>
      <c r="D75" s="56" t="s">
        <v>82</v>
      </c>
      <c r="E75" s="55" t="s">
        <v>285</v>
      </c>
      <c r="F75" s="63" t="s">
        <v>78</v>
      </c>
      <c r="G75" s="55" t="s">
        <v>295</v>
      </c>
      <c r="H75" s="55" t="s">
        <v>101</v>
      </c>
      <c r="I75" s="55"/>
      <c r="J75" s="55"/>
      <c r="K75" s="57">
        <f t="shared" ref="K75:K101" si="12">(M75+L75)/2</f>
        <v>1.4950000000000001</v>
      </c>
      <c r="L75" s="58">
        <v>1.518</v>
      </c>
      <c r="M75" s="58">
        <v>1.472</v>
      </c>
      <c r="N75" s="59">
        <f>L75*1.005</f>
        <v>1.5255899999999998</v>
      </c>
      <c r="O75" s="59">
        <f>M75*0.995</f>
        <v>1.4646399999999999</v>
      </c>
      <c r="P75" s="60">
        <v>1.486</v>
      </c>
      <c r="Q75" s="60">
        <v>1.468</v>
      </c>
      <c r="R75" s="60">
        <v>1.488</v>
      </c>
      <c r="S75" s="60">
        <v>1.474</v>
      </c>
      <c r="T75" s="60">
        <v>1.4710000000000001</v>
      </c>
      <c r="U75" s="60">
        <v>1.4890000000000001</v>
      </c>
      <c r="V75" s="60">
        <v>1.5069999999999999</v>
      </c>
      <c r="W75" s="60">
        <v>1.5029999999999999</v>
      </c>
      <c r="X75" s="60">
        <v>1.5169999999999999</v>
      </c>
      <c r="Y75" s="60">
        <v>1.496</v>
      </c>
      <c r="Z75" s="60">
        <v>1.484</v>
      </c>
      <c r="AA75" s="60">
        <v>1.4670000000000001</v>
      </c>
      <c r="AB75" s="60">
        <v>1.4630000000000001</v>
      </c>
      <c r="AC75" s="60">
        <v>1.502</v>
      </c>
      <c r="AD75" s="60">
        <v>1.48</v>
      </c>
      <c r="AE75" s="60">
        <v>1.4670000000000001</v>
      </c>
      <c r="AF75" s="60"/>
      <c r="AG75" s="60"/>
      <c r="AH75" s="60"/>
      <c r="AI75" s="60"/>
      <c r="AJ75" s="60"/>
      <c r="AK75" s="60"/>
      <c r="AL75" s="60"/>
      <c r="AM75" s="55" t="s">
        <v>80</v>
      </c>
      <c r="AN75" s="55" t="s">
        <v>80</v>
      </c>
      <c r="AO75" s="55">
        <v>0.29499999999999998</v>
      </c>
      <c r="IM75" s="87"/>
    </row>
    <row r="76" spans="1:247" s="52" customFormat="1" ht="18" customHeight="1">
      <c r="A76" s="53" t="s">
        <v>268</v>
      </c>
      <c r="B76" s="54">
        <v>44979</v>
      </c>
      <c r="C76" s="55">
        <v>25</v>
      </c>
      <c r="D76" s="56" t="s">
        <v>82</v>
      </c>
      <c r="E76" s="55" t="s">
        <v>85</v>
      </c>
      <c r="F76" s="55" t="s">
        <v>138</v>
      </c>
      <c r="G76" s="55" t="s">
        <v>296</v>
      </c>
      <c r="H76" s="55" t="s">
        <v>86</v>
      </c>
      <c r="I76" s="55"/>
      <c r="J76" s="55"/>
      <c r="K76" s="57">
        <f t="shared" si="12"/>
        <v>24.43</v>
      </c>
      <c r="L76" s="58">
        <v>24.8</v>
      </c>
      <c r="M76" s="58">
        <v>24.06</v>
      </c>
      <c r="N76" s="59">
        <f t="shared" ref="N76:N85" si="13">L76*1.005</f>
        <v>24.923999999999999</v>
      </c>
      <c r="O76" s="59">
        <f t="shared" ref="O76:O85" si="14">M76*0.995</f>
        <v>23.939699999999998</v>
      </c>
      <c r="P76" s="60">
        <v>24.26</v>
      </c>
      <c r="Q76" s="60">
        <v>24.55</v>
      </c>
      <c r="R76" s="60">
        <v>24.32</v>
      </c>
      <c r="S76" s="60">
        <v>24.17</v>
      </c>
      <c r="T76" s="60">
        <v>24.25</v>
      </c>
      <c r="U76" s="60">
        <v>24.42</v>
      </c>
      <c r="V76" s="60">
        <v>24.32</v>
      </c>
      <c r="W76" s="60">
        <v>24.28</v>
      </c>
      <c r="X76" s="60">
        <v>24.17</v>
      </c>
      <c r="Y76" s="60">
        <v>24.12</v>
      </c>
      <c r="Z76" s="60">
        <v>24.15</v>
      </c>
      <c r="AA76" s="60">
        <v>24.27</v>
      </c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55" t="s">
        <v>80</v>
      </c>
      <c r="AN76" s="55" t="s">
        <v>80</v>
      </c>
      <c r="AO76" s="55">
        <v>0.46400000000000002</v>
      </c>
      <c r="IM76" s="87"/>
    </row>
    <row r="77" spans="1:247" s="52" customFormat="1" ht="18" customHeight="1">
      <c r="A77" s="53" t="s">
        <v>268</v>
      </c>
      <c r="B77" s="54">
        <v>44979</v>
      </c>
      <c r="C77" s="55">
        <v>50</v>
      </c>
      <c r="D77" s="56" t="s">
        <v>82</v>
      </c>
      <c r="E77" s="55" t="s">
        <v>85</v>
      </c>
      <c r="F77" s="55" t="s">
        <v>138</v>
      </c>
      <c r="G77" s="55" t="s">
        <v>297</v>
      </c>
      <c r="H77" s="55" t="s">
        <v>124</v>
      </c>
      <c r="I77" s="55"/>
      <c r="J77" s="55"/>
      <c r="K77" s="57">
        <f t="shared" si="12"/>
        <v>49.325000000000003</v>
      </c>
      <c r="L77" s="58">
        <v>49.7</v>
      </c>
      <c r="M77" s="58">
        <v>48.95</v>
      </c>
      <c r="N77" s="59">
        <f t="shared" si="13"/>
        <v>49.948499999999996</v>
      </c>
      <c r="O77" s="59">
        <f t="shared" si="14"/>
        <v>48.705249999999999</v>
      </c>
      <c r="P77" s="60">
        <v>49.6</v>
      </c>
      <c r="Q77" s="60">
        <v>49.53</v>
      </c>
      <c r="R77" s="60">
        <v>49</v>
      </c>
      <c r="S77" s="60">
        <v>48.99</v>
      </c>
      <c r="T77" s="60">
        <v>48.98</v>
      </c>
      <c r="U77" s="60">
        <v>48.18</v>
      </c>
      <c r="V77" s="60">
        <v>48.78</v>
      </c>
      <c r="W77" s="60">
        <v>48.78</v>
      </c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55" t="s">
        <v>80</v>
      </c>
      <c r="AN77" s="55" t="s">
        <v>80</v>
      </c>
      <c r="AO77" s="55">
        <v>0.46600000000000003</v>
      </c>
      <c r="IM77" s="87"/>
    </row>
    <row r="78" spans="1:247" s="52" customFormat="1" ht="18" customHeight="1">
      <c r="A78" s="53" t="s">
        <v>268</v>
      </c>
      <c r="B78" s="54">
        <v>44979</v>
      </c>
      <c r="C78" s="55">
        <v>50</v>
      </c>
      <c r="D78" s="56" t="s">
        <v>82</v>
      </c>
      <c r="E78" s="55" t="s">
        <v>85</v>
      </c>
      <c r="F78" s="55" t="s">
        <v>138</v>
      </c>
      <c r="G78" s="55" t="s">
        <v>298</v>
      </c>
      <c r="H78" s="55" t="s">
        <v>124</v>
      </c>
      <c r="I78" s="55"/>
      <c r="J78" s="55"/>
      <c r="K78" s="57">
        <f t="shared" si="12"/>
        <v>49.325000000000003</v>
      </c>
      <c r="L78" s="58">
        <v>49.7</v>
      </c>
      <c r="M78" s="58">
        <v>48.95</v>
      </c>
      <c r="N78" s="59">
        <f t="shared" si="13"/>
        <v>49.948499999999996</v>
      </c>
      <c r="O78" s="59">
        <f t="shared" si="14"/>
        <v>48.705249999999999</v>
      </c>
      <c r="P78" s="60">
        <v>49.04</v>
      </c>
      <c r="Q78" s="60">
        <v>49.26</v>
      </c>
      <c r="R78" s="60">
        <v>48.99</v>
      </c>
      <c r="S78" s="60">
        <v>48.81</v>
      </c>
      <c r="T78" s="60">
        <v>49.17</v>
      </c>
      <c r="U78" s="60">
        <v>49.22</v>
      </c>
      <c r="V78" s="60">
        <v>48.73</v>
      </c>
      <c r="W78" s="60">
        <v>48.94</v>
      </c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55" t="s">
        <v>80</v>
      </c>
      <c r="AN78" s="55" t="s">
        <v>80</v>
      </c>
      <c r="AO78" s="55">
        <v>0.46300000000000002</v>
      </c>
      <c r="IM78" s="87"/>
    </row>
    <row r="79" spans="1:247" s="52" customFormat="1" ht="18" customHeight="1">
      <c r="A79" s="53" t="s">
        <v>268</v>
      </c>
      <c r="B79" s="54">
        <v>44979</v>
      </c>
      <c r="C79" s="55">
        <v>2</v>
      </c>
      <c r="D79" s="56" t="s">
        <v>82</v>
      </c>
      <c r="E79" s="55" t="s">
        <v>285</v>
      </c>
      <c r="F79" s="63" t="s">
        <v>78</v>
      </c>
      <c r="G79" s="55" t="s">
        <v>299</v>
      </c>
      <c r="H79" s="55" t="s">
        <v>101</v>
      </c>
      <c r="I79" s="55"/>
      <c r="J79" s="55"/>
      <c r="K79" s="57">
        <f t="shared" si="12"/>
        <v>1.4950000000000001</v>
      </c>
      <c r="L79" s="58">
        <v>1.518</v>
      </c>
      <c r="M79" s="58">
        <v>1.472</v>
      </c>
      <c r="N79" s="59">
        <f t="shared" si="13"/>
        <v>1.5255899999999998</v>
      </c>
      <c r="O79" s="59">
        <f t="shared" si="14"/>
        <v>1.4646399999999999</v>
      </c>
      <c r="P79" s="60">
        <v>1.504</v>
      </c>
      <c r="Q79" s="60">
        <v>1.5249999999999999</v>
      </c>
      <c r="R79" s="60">
        <v>1.512</v>
      </c>
      <c r="S79" s="60">
        <v>1.4910000000000001</v>
      </c>
      <c r="T79" s="60">
        <v>1.4910000000000001</v>
      </c>
      <c r="U79" s="60">
        <v>1.506</v>
      </c>
      <c r="V79" s="60">
        <v>1.4970000000000001</v>
      </c>
      <c r="W79" s="60">
        <v>1.478</v>
      </c>
      <c r="X79" s="60">
        <v>1.492</v>
      </c>
      <c r="Y79" s="60">
        <v>1.5249999999999999</v>
      </c>
      <c r="Z79" s="60">
        <v>1.498</v>
      </c>
      <c r="AA79" s="60">
        <v>1.486</v>
      </c>
      <c r="AB79" s="60">
        <v>1.49</v>
      </c>
      <c r="AC79" s="60">
        <v>1.5169999999999999</v>
      </c>
      <c r="AD79" s="60">
        <v>1.502</v>
      </c>
      <c r="AE79" s="60">
        <v>1.486</v>
      </c>
      <c r="AF79" s="60"/>
      <c r="AG79" s="60"/>
      <c r="AH79" s="60"/>
      <c r="AI79" s="60"/>
      <c r="AJ79" s="60"/>
      <c r="AK79" s="60"/>
      <c r="AL79" s="60"/>
      <c r="AM79" s="55" t="s">
        <v>80</v>
      </c>
      <c r="AN79" s="55" t="s">
        <v>80</v>
      </c>
      <c r="AO79" s="55">
        <v>0.28599999999999998</v>
      </c>
      <c r="IM79" s="87"/>
    </row>
    <row r="80" spans="1:247" s="52" customFormat="1" ht="18" hidden="1" customHeight="1">
      <c r="A80" s="53" t="s">
        <v>268</v>
      </c>
      <c r="B80" s="54">
        <v>44979</v>
      </c>
      <c r="C80" s="55">
        <v>100</v>
      </c>
      <c r="D80" s="56" t="s">
        <v>87</v>
      </c>
      <c r="E80" s="55" t="s">
        <v>91</v>
      </c>
      <c r="F80" s="63" t="s">
        <v>78</v>
      </c>
      <c r="G80" s="55" t="s">
        <v>300</v>
      </c>
      <c r="H80" s="86" t="s">
        <v>92</v>
      </c>
      <c r="I80" s="55"/>
      <c r="J80" s="55"/>
      <c r="K80" s="113">
        <f t="shared" si="12"/>
        <v>101.85</v>
      </c>
      <c r="L80" s="116">
        <v>102.6</v>
      </c>
      <c r="M80" s="116">
        <v>101.1</v>
      </c>
      <c r="N80" s="117">
        <f t="shared" si="13"/>
        <v>103.11299999999999</v>
      </c>
      <c r="O80" s="117">
        <f t="shared" si="14"/>
        <v>100.5945</v>
      </c>
      <c r="P80" s="118">
        <v>102.19</v>
      </c>
      <c r="Q80" s="118">
        <v>100.88</v>
      </c>
      <c r="R80" s="118">
        <v>102.42</v>
      </c>
      <c r="S80" s="118">
        <v>102.06</v>
      </c>
      <c r="T80" s="118">
        <v>102.42</v>
      </c>
      <c r="U80" s="118">
        <v>101.74</v>
      </c>
      <c r="V80" s="118">
        <v>101.51</v>
      </c>
      <c r="W80" s="118">
        <v>104.38</v>
      </c>
      <c r="X80" s="118">
        <v>100.9</v>
      </c>
      <c r="Y80" s="118">
        <v>100.89</v>
      </c>
      <c r="Z80" s="118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55" t="s">
        <v>80</v>
      </c>
      <c r="AN80" s="55" t="s">
        <v>80</v>
      </c>
      <c r="AO80" s="55">
        <v>0.90500000000000003</v>
      </c>
      <c r="IM80" s="87"/>
    </row>
    <row r="81" spans="1:247" s="52" customFormat="1" ht="18" customHeight="1">
      <c r="A81" s="53" t="s">
        <v>268</v>
      </c>
      <c r="B81" s="54">
        <v>44979</v>
      </c>
      <c r="C81" s="55">
        <v>22</v>
      </c>
      <c r="D81" s="56" t="s">
        <v>82</v>
      </c>
      <c r="E81" s="55" t="s">
        <v>85</v>
      </c>
      <c r="F81" s="55" t="s">
        <v>138</v>
      </c>
      <c r="G81" s="55" t="s">
        <v>301</v>
      </c>
      <c r="H81" s="55" t="s">
        <v>86</v>
      </c>
      <c r="I81" s="55"/>
      <c r="J81" s="55"/>
      <c r="K81" s="57">
        <f t="shared" si="12"/>
        <v>21.375</v>
      </c>
      <c r="L81" s="58">
        <v>21.7</v>
      </c>
      <c r="M81" s="58">
        <v>21.05</v>
      </c>
      <c r="N81" s="59">
        <f t="shared" si="13"/>
        <v>21.808499999999999</v>
      </c>
      <c r="O81" s="59">
        <f t="shared" si="14"/>
        <v>20.944749999999999</v>
      </c>
      <c r="P81" s="60">
        <v>21.48</v>
      </c>
      <c r="Q81" s="60">
        <v>21.11</v>
      </c>
      <c r="R81" s="60">
        <v>21.15</v>
      </c>
      <c r="S81" s="60">
        <v>21.74</v>
      </c>
      <c r="T81" s="60">
        <v>21.21</v>
      </c>
      <c r="U81" s="60">
        <v>21.37</v>
      </c>
      <c r="V81" s="60">
        <v>21.38</v>
      </c>
      <c r="W81" s="60">
        <v>20.96</v>
      </c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55" t="s">
        <v>80</v>
      </c>
      <c r="AN81" s="55" t="s">
        <v>80</v>
      </c>
      <c r="AO81" s="55">
        <v>0.44800000000000001</v>
      </c>
      <c r="IM81" s="87"/>
    </row>
    <row r="82" spans="1:247" s="52" customFormat="1" ht="18" customHeight="1">
      <c r="A82" s="53" t="s">
        <v>268</v>
      </c>
      <c r="B82" s="54">
        <v>44979</v>
      </c>
      <c r="C82" s="55">
        <v>22</v>
      </c>
      <c r="D82" s="56" t="s">
        <v>82</v>
      </c>
      <c r="E82" s="55" t="s">
        <v>85</v>
      </c>
      <c r="F82" s="55" t="s">
        <v>138</v>
      </c>
      <c r="G82" s="55" t="s">
        <v>302</v>
      </c>
      <c r="H82" s="55" t="s">
        <v>86</v>
      </c>
      <c r="I82" s="55"/>
      <c r="J82" s="55"/>
      <c r="K82" s="57">
        <f t="shared" si="12"/>
        <v>21.375</v>
      </c>
      <c r="L82" s="58">
        <v>21.7</v>
      </c>
      <c r="M82" s="58">
        <v>21.05</v>
      </c>
      <c r="N82" s="59">
        <f t="shared" si="13"/>
        <v>21.808499999999999</v>
      </c>
      <c r="O82" s="59">
        <f t="shared" si="14"/>
        <v>20.944749999999999</v>
      </c>
      <c r="P82" s="60">
        <v>21.15</v>
      </c>
      <c r="Q82" s="60">
        <v>20.98</v>
      </c>
      <c r="R82" s="60">
        <v>21.01</v>
      </c>
      <c r="S82" s="60">
        <v>21.36</v>
      </c>
      <c r="T82" s="60">
        <v>21.2</v>
      </c>
      <c r="U82" s="60">
        <v>21.36</v>
      </c>
      <c r="V82" s="60">
        <v>21.38</v>
      </c>
      <c r="W82" s="60">
        <v>20.95</v>
      </c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55" t="s">
        <v>80</v>
      </c>
      <c r="AN82" s="55" t="s">
        <v>80</v>
      </c>
      <c r="AO82" s="55">
        <v>0.45400000000000001</v>
      </c>
      <c r="IM82" s="87"/>
    </row>
    <row r="83" spans="1:247" s="52" customFormat="1" ht="18" customHeight="1">
      <c r="A83" s="53" t="s">
        <v>268</v>
      </c>
      <c r="B83" s="54">
        <v>44980</v>
      </c>
      <c r="C83" s="55">
        <v>3</v>
      </c>
      <c r="D83" s="56" t="s">
        <v>82</v>
      </c>
      <c r="E83" s="55" t="s">
        <v>77</v>
      </c>
      <c r="F83" s="63" t="s">
        <v>78</v>
      </c>
      <c r="G83" s="55" t="s">
        <v>303</v>
      </c>
      <c r="H83" s="55" t="s">
        <v>79</v>
      </c>
      <c r="I83" s="55"/>
      <c r="J83" s="55"/>
      <c r="K83" s="57">
        <f t="shared" si="12"/>
        <v>2.4820000000000002</v>
      </c>
      <c r="L83" s="58">
        <v>2.52</v>
      </c>
      <c r="M83" s="58">
        <v>2.444</v>
      </c>
      <c r="N83" s="59">
        <f t="shared" si="13"/>
        <v>2.5326</v>
      </c>
      <c r="O83" s="59">
        <f t="shared" si="14"/>
        <v>2.4317799999999998</v>
      </c>
      <c r="P83" s="60">
        <v>2.4710000000000001</v>
      </c>
      <c r="Q83" s="60">
        <v>2.4550000000000001</v>
      </c>
      <c r="R83" s="60">
        <v>2.4510000000000001</v>
      </c>
      <c r="S83" s="60">
        <v>2.4969999999999999</v>
      </c>
      <c r="T83" s="60">
        <v>2.4710000000000001</v>
      </c>
      <c r="U83" s="60">
        <v>2.5059999999999998</v>
      </c>
      <c r="V83" s="60">
        <v>2.4609999999999999</v>
      </c>
      <c r="W83" s="60">
        <v>2.484</v>
      </c>
      <c r="X83" s="60">
        <v>2.4430000000000001</v>
      </c>
      <c r="Y83" s="60">
        <v>2.4590000000000001</v>
      </c>
      <c r="Z83" s="60">
        <v>2.4359999999999999</v>
      </c>
      <c r="AA83" s="60">
        <v>0.47399999999999998</v>
      </c>
      <c r="AB83" s="60">
        <v>2.4980000000000002</v>
      </c>
      <c r="AC83" s="60">
        <v>2.5209999999999999</v>
      </c>
      <c r="AD83" s="60">
        <v>2.468</v>
      </c>
      <c r="AE83" s="60">
        <v>2.4510000000000001</v>
      </c>
      <c r="AF83" s="60"/>
      <c r="AG83" s="60"/>
      <c r="AH83" s="60"/>
      <c r="AI83" s="60"/>
      <c r="AJ83" s="60"/>
      <c r="AK83" s="60"/>
      <c r="AL83" s="60"/>
      <c r="AM83" s="55" t="s">
        <v>80</v>
      </c>
      <c r="AN83" s="55" t="s">
        <v>80</v>
      </c>
      <c r="AO83" s="55">
        <v>0.36799999999999999</v>
      </c>
      <c r="IM83" s="87"/>
    </row>
    <row r="84" spans="1:247" s="52" customFormat="1" ht="18" customHeight="1">
      <c r="A84" s="53" t="s">
        <v>268</v>
      </c>
      <c r="B84" s="54">
        <v>44980</v>
      </c>
      <c r="C84" s="55">
        <v>3</v>
      </c>
      <c r="D84" s="56" t="s">
        <v>82</v>
      </c>
      <c r="E84" s="55" t="s">
        <v>77</v>
      </c>
      <c r="F84" s="63" t="s">
        <v>78</v>
      </c>
      <c r="G84" s="55" t="s">
        <v>304</v>
      </c>
      <c r="H84" s="55" t="s">
        <v>79</v>
      </c>
      <c r="I84" s="55"/>
      <c r="J84" s="55"/>
      <c r="K84" s="57">
        <f t="shared" si="12"/>
        <v>2.4820000000000002</v>
      </c>
      <c r="L84" s="58">
        <v>2.52</v>
      </c>
      <c r="M84" s="58">
        <v>2.444</v>
      </c>
      <c r="N84" s="59">
        <f t="shared" si="13"/>
        <v>2.5326</v>
      </c>
      <c r="O84" s="59">
        <f t="shared" si="14"/>
        <v>2.4317799999999998</v>
      </c>
      <c r="P84" s="60">
        <v>2.516</v>
      </c>
      <c r="Q84" s="60">
        <v>2.5169999999999999</v>
      </c>
      <c r="R84" s="60">
        <v>2.4969999999999999</v>
      </c>
      <c r="S84" s="60">
        <v>2.5510000000000002</v>
      </c>
      <c r="T84" s="60">
        <v>2.4609999999999999</v>
      </c>
      <c r="U84" s="60">
        <v>2.4550000000000001</v>
      </c>
      <c r="V84" s="60">
        <v>2.4449999999999998</v>
      </c>
      <c r="W84" s="60">
        <v>2.4910000000000001</v>
      </c>
      <c r="X84" s="60">
        <v>2.5089999999999999</v>
      </c>
      <c r="Y84" s="60">
        <v>2.5089999999999999</v>
      </c>
      <c r="Z84" s="60">
        <v>2.4940000000000002</v>
      </c>
      <c r="AA84" s="60">
        <v>2.544</v>
      </c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55" t="s">
        <v>80</v>
      </c>
      <c r="AN84" s="55" t="s">
        <v>80</v>
      </c>
      <c r="AO84" s="55">
        <v>0.33500000000000002</v>
      </c>
      <c r="IM84" s="87"/>
    </row>
    <row r="85" spans="1:247" s="52" customFormat="1" ht="18" customHeight="1">
      <c r="A85" s="53" t="s">
        <v>268</v>
      </c>
      <c r="B85" s="54">
        <v>44980</v>
      </c>
      <c r="C85" s="55">
        <v>3</v>
      </c>
      <c r="D85" s="56" t="s">
        <v>82</v>
      </c>
      <c r="E85" s="55" t="s">
        <v>77</v>
      </c>
      <c r="F85" s="63" t="s">
        <v>78</v>
      </c>
      <c r="G85" s="55" t="s">
        <v>305</v>
      </c>
      <c r="H85" s="55" t="s">
        <v>79</v>
      </c>
      <c r="I85" s="55"/>
      <c r="J85" s="55"/>
      <c r="K85" s="57">
        <f t="shared" si="12"/>
        <v>2.4820000000000002</v>
      </c>
      <c r="L85" s="58">
        <v>2.52</v>
      </c>
      <c r="M85" s="58">
        <v>2.444</v>
      </c>
      <c r="N85" s="59">
        <f t="shared" si="13"/>
        <v>2.5326</v>
      </c>
      <c r="O85" s="59">
        <f t="shared" si="14"/>
        <v>2.4317799999999998</v>
      </c>
      <c r="P85" s="60">
        <v>2.4580000000000002</v>
      </c>
      <c r="Q85" s="60">
        <v>2.4409999999999998</v>
      </c>
      <c r="R85" s="60">
        <v>2.4470000000000001</v>
      </c>
      <c r="S85" s="60">
        <v>2.4529999999999998</v>
      </c>
      <c r="T85" s="60">
        <v>2.5009999999999999</v>
      </c>
      <c r="U85" s="60">
        <v>2.5009999999999999</v>
      </c>
      <c r="V85" s="60">
        <v>2.5009999999999999</v>
      </c>
      <c r="W85" s="60">
        <v>2.5259999999999998</v>
      </c>
      <c r="X85" s="60">
        <v>2.504</v>
      </c>
      <c r="Y85" s="60">
        <v>2.4750000000000001</v>
      </c>
      <c r="Z85" s="60">
        <v>2.4950000000000001</v>
      </c>
      <c r="AA85" s="60">
        <v>2.5139999999999998</v>
      </c>
      <c r="AB85" s="60">
        <v>2.4870000000000001</v>
      </c>
      <c r="AC85" s="60">
        <v>2.5461</v>
      </c>
      <c r="AD85" s="60">
        <v>2.472</v>
      </c>
      <c r="AE85" s="60">
        <v>2.5150000000000001</v>
      </c>
      <c r="AF85" s="60"/>
      <c r="AG85" s="60"/>
      <c r="AH85" s="60"/>
      <c r="AI85" s="60"/>
      <c r="AJ85" s="60"/>
      <c r="AK85" s="60"/>
      <c r="AL85" s="60"/>
      <c r="AM85" s="55" t="s">
        <v>80</v>
      </c>
      <c r="AN85" s="55" t="s">
        <v>80</v>
      </c>
      <c r="AO85" s="55">
        <v>0.373</v>
      </c>
      <c r="IM85" s="87"/>
    </row>
    <row r="86" spans="1:247" s="52" customFormat="1" ht="18" customHeight="1">
      <c r="A86" s="53" t="s">
        <v>268</v>
      </c>
      <c r="B86" s="54">
        <v>44980</v>
      </c>
      <c r="C86" s="55">
        <v>3</v>
      </c>
      <c r="D86" s="56" t="s">
        <v>82</v>
      </c>
      <c r="E86" s="55" t="s">
        <v>77</v>
      </c>
      <c r="F86" s="63" t="s">
        <v>78</v>
      </c>
      <c r="G86" s="55" t="s">
        <v>306</v>
      </c>
      <c r="H86" s="55" t="s">
        <v>79</v>
      </c>
      <c r="I86" s="55"/>
      <c r="J86" s="55"/>
      <c r="K86" s="57">
        <f t="shared" si="12"/>
        <v>2.4820000000000002</v>
      </c>
      <c r="L86" s="58">
        <v>2.52</v>
      </c>
      <c r="M86" s="58">
        <v>2.444</v>
      </c>
      <c r="N86" s="59">
        <v>2.5326</v>
      </c>
      <c r="O86" s="59">
        <v>2.4317799999999998</v>
      </c>
      <c r="P86" s="60">
        <v>2.5169999999999999</v>
      </c>
      <c r="Q86" s="60">
        <v>2.468</v>
      </c>
      <c r="R86" s="60">
        <v>2.472</v>
      </c>
      <c r="S86" s="60">
        <v>2.5339999999999998</v>
      </c>
      <c r="T86" s="60">
        <v>2.4630000000000001</v>
      </c>
      <c r="U86" s="60">
        <v>2.4340000000000002</v>
      </c>
      <c r="V86" s="60">
        <v>2.4359999999999999</v>
      </c>
      <c r="W86" s="60">
        <v>2.5179999999999998</v>
      </c>
      <c r="X86" s="60">
        <v>2.4889999999999999</v>
      </c>
      <c r="Y86" s="60">
        <v>2.452</v>
      </c>
      <c r="Z86" s="60">
        <v>2.4470000000000001</v>
      </c>
      <c r="AA86" s="60">
        <v>2.4990000000000001</v>
      </c>
      <c r="AB86" s="60">
        <v>2.5009999999999999</v>
      </c>
      <c r="AC86" s="60">
        <v>2.456</v>
      </c>
      <c r="AD86" s="60">
        <v>2.516</v>
      </c>
      <c r="AE86" s="60">
        <v>2.4489999999999998</v>
      </c>
      <c r="AF86" s="60"/>
      <c r="AG86" s="60"/>
      <c r="AH86" s="60"/>
      <c r="AI86" s="60"/>
      <c r="AJ86" s="60"/>
      <c r="AK86" s="60"/>
      <c r="AL86" s="60"/>
      <c r="AM86" s="55" t="s">
        <v>80</v>
      </c>
      <c r="AN86" s="55" t="s">
        <v>80</v>
      </c>
      <c r="AO86" s="55">
        <v>0.38</v>
      </c>
      <c r="IM86" s="87"/>
    </row>
    <row r="87" spans="1:247" s="52" customFormat="1" ht="18" customHeight="1">
      <c r="A87" s="53" t="s">
        <v>268</v>
      </c>
      <c r="B87" s="54">
        <v>44981</v>
      </c>
      <c r="C87" s="55">
        <v>50</v>
      </c>
      <c r="D87" s="56" t="s">
        <v>82</v>
      </c>
      <c r="E87" s="55" t="s">
        <v>85</v>
      </c>
      <c r="F87" s="63" t="s">
        <v>138</v>
      </c>
      <c r="G87" s="55" t="s">
        <v>307</v>
      </c>
      <c r="H87" s="55" t="s">
        <v>124</v>
      </c>
      <c r="I87" s="55"/>
      <c r="J87" s="55"/>
      <c r="K87" s="57">
        <f t="shared" si="12"/>
        <v>48.954999999999998</v>
      </c>
      <c r="L87" s="58">
        <v>49.7</v>
      </c>
      <c r="M87" s="58">
        <v>48.21</v>
      </c>
      <c r="N87" s="59">
        <f t="shared" ref="N87:N112" si="15">L87*1.005</f>
        <v>49.948499999999996</v>
      </c>
      <c r="O87" s="59">
        <f t="shared" ref="O87:O112" si="16">M87*0.995</f>
        <v>47.96895</v>
      </c>
      <c r="P87" s="60">
        <v>49.29</v>
      </c>
      <c r="Q87" s="60">
        <v>48.88</v>
      </c>
      <c r="R87" s="60">
        <v>49.01</v>
      </c>
      <c r="S87" s="60">
        <v>49.14</v>
      </c>
      <c r="T87" s="60">
        <v>48.32</v>
      </c>
      <c r="U87" s="60">
        <v>48.3</v>
      </c>
      <c r="V87" s="60">
        <v>48.92</v>
      </c>
      <c r="W87" s="60">
        <v>48.32</v>
      </c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55" t="s">
        <v>80</v>
      </c>
      <c r="AN87" s="55" t="s">
        <v>80</v>
      </c>
      <c r="AO87" s="55">
        <v>0.44800000000000001</v>
      </c>
      <c r="IM87" s="87"/>
    </row>
    <row r="88" spans="1:247" s="52" customFormat="1" ht="18" customHeight="1">
      <c r="A88" s="53" t="s">
        <v>268</v>
      </c>
      <c r="B88" s="54">
        <v>44981</v>
      </c>
      <c r="C88" s="55">
        <v>4</v>
      </c>
      <c r="D88" s="56" t="s">
        <v>82</v>
      </c>
      <c r="E88" s="55" t="s">
        <v>85</v>
      </c>
      <c r="F88" s="63" t="s">
        <v>78</v>
      </c>
      <c r="G88" s="55" t="s">
        <v>308</v>
      </c>
      <c r="H88" s="55" t="s">
        <v>79</v>
      </c>
      <c r="I88" s="55"/>
      <c r="J88" s="55"/>
      <c r="K88" s="57">
        <f t="shared" si="12"/>
        <v>3.375</v>
      </c>
      <c r="L88" s="58">
        <v>3.45</v>
      </c>
      <c r="M88" s="58">
        <v>3.3</v>
      </c>
      <c r="N88" s="59">
        <f t="shared" si="15"/>
        <v>3.4672499999999999</v>
      </c>
      <c r="O88" s="59">
        <f t="shared" si="16"/>
        <v>3.2834999999999996</v>
      </c>
      <c r="P88" s="60">
        <v>3.407</v>
      </c>
      <c r="Q88" s="60">
        <v>3.3879999999999999</v>
      </c>
      <c r="R88" s="60">
        <v>3.371</v>
      </c>
      <c r="S88" s="60">
        <v>3.444</v>
      </c>
      <c r="T88" s="60">
        <v>3.3940000000000001</v>
      </c>
      <c r="U88" s="60">
        <v>3.3679999999999999</v>
      </c>
      <c r="V88" s="60">
        <v>3.3439999999999999</v>
      </c>
      <c r="W88" s="60">
        <v>3.444</v>
      </c>
      <c r="X88" s="60">
        <v>3.3639999999999999</v>
      </c>
      <c r="Y88" s="60">
        <v>3.3450000000000002</v>
      </c>
      <c r="Z88" s="60">
        <v>3.33</v>
      </c>
      <c r="AA88" s="60">
        <v>3.391</v>
      </c>
      <c r="AB88" s="60">
        <v>3.367</v>
      </c>
      <c r="AC88" s="60">
        <v>3.3170000000000002</v>
      </c>
      <c r="AD88" s="60">
        <v>3.3149999999999999</v>
      </c>
      <c r="AE88" s="60">
        <v>3.4140000000000001</v>
      </c>
      <c r="AF88" s="60"/>
      <c r="AG88" s="60"/>
      <c r="AH88" s="60"/>
      <c r="AI88" s="60"/>
      <c r="AJ88" s="60"/>
      <c r="AK88" s="60"/>
      <c r="AL88" s="60"/>
      <c r="AM88" s="55" t="s">
        <v>80</v>
      </c>
      <c r="AN88" s="55" t="s">
        <v>80</v>
      </c>
      <c r="AO88" s="55">
        <v>0.45400000000000001</v>
      </c>
      <c r="IM88" s="87"/>
    </row>
    <row r="89" spans="1:247" s="52" customFormat="1" ht="18" customHeight="1">
      <c r="A89" s="53" t="s">
        <v>268</v>
      </c>
      <c r="B89" s="54">
        <v>44981</v>
      </c>
      <c r="C89" s="55">
        <v>2</v>
      </c>
      <c r="D89" s="56" t="s">
        <v>82</v>
      </c>
      <c r="E89" s="55" t="s">
        <v>285</v>
      </c>
      <c r="F89" s="63" t="s">
        <v>78</v>
      </c>
      <c r="G89" s="55" t="s">
        <v>309</v>
      </c>
      <c r="H89" s="55" t="s">
        <v>101</v>
      </c>
      <c r="I89" s="55"/>
      <c r="J89" s="55"/>
      <c r="K89" s="57">
        <f t="shared" si="12"/>
        <v>1.4950000000000001</v>
      </c>
      <c r="L89" s="58">
        <v>1.518</v>
      </c>
      <c r="M89" s="58">
        <v>1.472</v>
      </c>
      <c r="N89" s="59">
        <f t="shared" si="15"/>
        <v>1.5255899999999998</v>
      </c>
      <c r="O89" s="59">
        <f t="shared" si="16"/>
        <v>1.4646399999999999</v>
      </c>
      <c r="P89" s="60">
        <v>1.4730000000000001</v>
      </c>
      <c r="Q89" s="60">
        <v>1.5149999999999999</v>
      </c>
      <c r="R89" s="60">
        <v>1.4870000000000001</v>
      </c>
      <c r="S89" s="60">
        <v>1.4670000000000001</v>
      </c>
      <c r="T89" s="60">
        <v>1.4870000000000001</v>
      </c>
      <c r="U89" s="60">
        <v>1.5209999999999999</v>
      </c>
      <c r="V89" s="60">
        <v>1.4950000000000001</v>
      </c>
      <c r="W89" s="60">
        <v>1.4870000000000001</v>
      </c>
      <c r="X89" s="60">
        <v>1.4750000000000001</v>
      </c>
      <c r="Y89" s="60">
        <v>1.518</v>
      </c>
      <c r="Z89" s="60">
        <v>1.4890000000000001</v>
      </c>
      <c r="AA89" s="60">
        <v>1.4670000000000001</v>
      </c>
      <c r="AB89" s="60">
        <v>1.488</v>
      </c>
      <c r="AC89" s="60">
        <v>1.524</v>
      </c>
      <c r="AD89" s="60">
        <v>1.498</v>
      </c>
      <c r="AE89" s="60">
        <v>1.48</v>
      </c>
      <c r="AF89" s="60"/>
      <c r="AG89" s="60"/>
      <c r="AH89" s="60"/>
      <c r="AI89" s="60"/>
      <c r="AJ89" s="60"/>
      <c r="AK89" s="60"/>
      <c r="AL89" s="60"/>
      <c r="AM89" s="55" t="s">
        <v>80</v>
      </c>
      <c r="AN89" s="55" t="s">
        <v>80</v>
      </c>
      <c r="AO89" s="55">
        <v>0.28699999999999998</v>
      </c>
      <c r="IM89" s="87"/>
    </row>
    <row r="90" spans="1:247" s="52" customFormat="1" ht="18" hidden="1" customHeight="1">
      <c r="A90" s="53" t="s">
        <v>268</v>
      </c>
      <c r="B90" s="54">
        <v>44981</v>
      </c>
      <c r="C90" s="55" t="s">
        <v>310</v>
      </c>
      <c r="D90" s="56" t="s">
        <v>76</v>
      </c>
      <c r="E90" s="55" t="s">
        <v>285</v>
      </c>
      <c r="F90" s="63" t="s">
        <v>78</v>
      </c>
      <c r="G90" s="55" t="s">
        <v>311</v>
      </c>
      <c r="H90" s="55" t="s">
        <v>312</v>
      </c>
      <c r="I90" s="55"/>
      <c r="J90" s="55"/>
      <c r="K90" s="57">
        <f t="shared" si="12"/>
        <v>0.46199999999999997</v>
      </c>
      <c r="L90" s="58">
        <v>0.46899999999999997</v>
      </c>
      <c r="M90" s="58">
        <v>0.45500000000000002</v>
      </c>
      <c r="N90" s="59">
        <f t="shared" si="15"/>
        <v>0.4713449999999999</v>
      </c>
      <c r="O90" s="59">
        <f t="shared" si="16"/>
        <v>0.45272499999999999</v>
      </c>
      <c r="P90" s="60">
        <v>0.45500000000000002</v>
      </c>
      <c r="Q90" s="60">
        <v>0.46400000000000002</v>
      </c>
      <c r="R90" s="60">
        <v>0.46</v>
      </c>
      <c r="S90" s="60">
        <v>0.45500000000000002</v>
      </c>
      <c r="T90" s="60">
        <v>0.45900000000000002</v>
      </c>
      <c r="U90" s="60">
        <v>0.46200000000000002</v>
      </c>
      <c r="V90" s="60">
        <v>0.46100000000000002</v>
      </c>
      <c r="W90" s="60">
        <v>0.45800000000000002</v>
      </c>
      <c r="X90" s="60">
        <v>0.45800000000000002</v>
      </c>
      <c r="Y90" s="60">
        <v>0.45500000000000002</v>
      </c>
      <c r="Z90" s="60">
        <v>0.46700000000000003</v>
      </c>
      <c r="AA90" s="60">
        <v>0.46100000000000002</v>
      </c>
      <c r="AB90" s="60">
        <v>0.44900000000000001</v>
      </c>
      <c r="AC90" s="60">
        <v>0.45100000000000001</v>
      </c>
      <c r="AD90" s="60">
        <v>0.45900000000000002</v>
      </c>
      <c r="AE90" s="60">
        <v>0.45300000000000001</v>
      </c>
      <c r="AF90" s="60"/>
      <c r="AG90" s="60"/>
      <c r="AH90" s="60"/>
      <c r="AI90" s="60"/>
      <c r="AJ90" s="60"/>
      <c r="AK90" s="60"/>
      <c r="AL90" s="60"/>
      <c r="AM90" s="55" t="s">
        <v>80</v>
      </c>
      <c r="AN90" s="55" t="s">
        <v>80</v>
      </c>
      <c r="AO90" s="55">
        <v>0.28699999999999998</v>
      </c>
      <c r="IM90" s="87"/>
    </row>
    <row r="91" spans="1:247" s="52" customFormat="1" ht="18" customHeight="1">
      <c r="A91" s="53" t="s">
        <v>313</v>
      </c>
      <c r="B91" s="54">
        <v>44982</v>
      </c>
      <c r="C91" s="55">
        <v>2</v>
      </c>
      <c r="D91" s="56" t="s">
        <v>82</v>
      </c>
      <c r="E91" s="55" t="s">
        <v>285</v>
      </c>
      <c r="F91" s="63" t="s">
        <v>78</v>
      </c>
      <c r="G91" s="55" t="s">
        <v>314</v>
      </c>
      <c r="H91" s="55" t="s">
        <v>101</v>
      </c>
      <c r="I91" s="55"/>
      <c r="J91" s="55"/>
      <c r="K91" s="57">
        <f t="shared" si="12"/>
        <v>1.4950000000000001</v>
      </c>
      <c r="L91" s="58">
        <v>1.518</v>
      </c>
      <c r="M91" s="58">
        <v>1.472</v>
      </c>
      <c r="N91" s="59">
        <f t="shared" si="15"/>
        <v>1.5255899999999998</v>
      </c>
      <c r="O91" s="59">
        <f t="shared" si="16"/>
        <v>1.4646399999999999</v>
      </c>
      <c r="P91" s="60">
        <v>1.512</v>
      </c>
      <c r="Q91" s="60">
        <v>1.4770000000000001</v>
      </c>
      <c r="R91" s="60">
        <v>1.4890000000000001</v>
      </c>
      <c r="S91" s="60">
        <v>1.5209999999999999</v>
      </c>
      <c r="T91" s="60">
        <v>1.496</v>
      </c>
      <c r="U91" s="60">
        <v>1.466</v>
      </c>
      <c r="V91" s="60">
        <v>1.4650000000000001</v>
      </c>
      <c r="W91" s="60">
        <v>1.5109999999999999</v>
      </c>
      <c r="X91" s="60">
        <v>1.4910000000000001</v>
      </c>
      <c r="Y91" s="60">
        <v>1.522</v>
      </c>
      <c r="Z91" s="60">
        <v>1.4990000000000001</v>
      </c>
      <c r="AA91" s="60">
        <v>1.4790000000000001</v>
      </c>
      <c r="AB91" s="60">
        <v>1.512</v>
      </c>
      <c r="AC91" s="60">
        <v>1.486</v>
      </c>
      <c r="AD91" s="60">
        <v>1.4830000000000001</v>
      </c>
      <c r="AE91" s="60">
        <v>1.526</v>
      </c>
      <c r="AF91" s="60"/>
      <c r="AG91" s="60"/>
      <c r="AH91" s="60"/>
      <c r="AI91" s="60"/>
      <c r="AJ91" s="60"/>
      <c r="AK91" s="60"/>
      <c r="AL91" s="60"/>
      <c r="AM91" s="55" t="s">
        <v>80</v>
      </c>
      <c r="AN91" s="55" t="s">
        <v>80</v>
      </c>
      <c r="AO91" s="55">
        <v>0.28499999999999998</v>
      </c>
      <c r="IM91" s="87"/>
    </row>
    <row r="92" spans="1:247" s="52" customFormat="1" ht="18" customHeight="1">
      <c r="A92" s="53" t="s">
        <v>313</v>
      </c>
      <c r="B92" s="54">
        <v>44982</v>
      </c>
      <c r="C92" s="55">
        <v>2</v>
      </c>
      <c r="D92" s="56" t="s">
        <v>82</v>
      </c>
      <c r="E92" s="55" t="s">
        <v>285</v>
      </c>
      <c r="F92" s="63" t="s">
        <v>78</v>
      </c>
      <c r="G92" s="55" t="s">
        <v>315</v>
      </c>
      <c r="H92" s="55" t="s">
        <v>101</v>
      </c>
      <c r="I92" s="55"/>
      <c r="J92" s="55"/>
      <c r="K92" s="57">
        <f t="shared" si="12"/>
        <v>1.4950000000000001</v>
      </c>
      <c r="L92" s="58">
        <v>1.518</v>
      </c>
      <c r="M92" s="58">
        <v>1.472</v>
      </c>
      <c r="N92" s="59">
        <f t="shared" si="15"/>
        <v>1.5255899999999998</v>
      </c>
      <c r="O92" s="59">
        <f t="shared" si="16"/>
        <v>1.4646399999999999</v>
      </c>
      <c r="P92" s="60">
        <v>1.4850000000000001</v>
      </c>
      <c r="Q92" s="60">
        <v>1.5089999999999999</v>
      </c>
      <c r="R92" s="60">
        <v>1.494</v>
      </c>
      <c r="S92" s="60">
        <v>1.4750000000000001</v>
      </c>
      <c r="T92" s="60">
        <v>1.4770000000000001</v>
      </c>
      <c r="U92" s="60">
        <v>1.5029999999999999</v>
      </c>
      <c r="V92" s="60">
        <v>1.482</v>
      </c>
      <c r="W92" s="60">
        <v>1.462</v>
      </c>
      <c r="X92" s="60">
        <v>1.502</v>
      </c>
      <c r="Y92" s="60">
        <v>1.506</v>
      </c>
      <c r="Z92" s="60">
        <v>1.492</v>
      </c>
      <c r="AA92" s="60">
        <v>1.496</v>
      </c>
      <c r="AB92" s="60">
        <v>1.4670000000000001</v>
      </c>
      <c r="AC92" s="60">
        <v>1.494</v>
      </c>
      <c r="AD92" s="60">
        <v>1.472</v>
      </c>
      <c r="AE92" s="60">
        <v>1.4670000000000001</v>
      </c>
      <c r="AF92" s="60"/>
      <c r="AG92" s="60"/>
      <c r="AH92" s="60"/>
      <c r="AI92" s="60"/>
      <c r="AJ92" s="60"/>
      <c r="AK92" s="60"/>
      <c r="AL92" s="60"/>
      <c r="AM92" s="55" t="s">
        <v>80</v>
      </c>
      <c r="AN92" s="55" t="s">
        <v>80</v>
      </c>
      <c r="AO92" s="55">
        <v>0.28199999999999997</v>
      </c>
      <c r="IM92" s="87"/>
    </row>
    <row r="93" spans="1:247" s="52" customFormat="1" ht="18" customHeight="1">
      <c r="A93" s="53" t="s">
        <v>313</v>
      </c>
      <c r="B93" s="54">
        <v>44982</v>
      </c>
      <c r="C93" s="55">
        <v>2</v>
      </c>
      <c r="D93" s="56" t="s">
        <v>82</v>
      </c>
      <c r="E93" s="55" t="s">
        <v>285</v>
      </c>
      <c r="F93" s="63" t="s">
        <v>78</v>
      </c>
      <c r="G93" s="55" t="s">
        <v>316</v>
      </c>
      <c r="H93" s="55" t="s">
        <v>101</v>
      </c>
      <c r="I93" s="55"/>
      <c r="J93" s="55"/>
      <c r="K93" s="57">
        <f t="shared" si="12"/>
        <v>1.4950000000000001</v>
      </c>
      <c r="L93" s="58">
        <v>1.518</v>
      </c>
      <c r="M93" s="58">
        <v>1.472</v>
      </c>
      <c r="N93" s="59">
        <f t="shared" si="15"/>
        <v>1.5255899999999998</v>
      </c>
      <c r="O93" s="59">
        <f t="shared" si="16"/>
        <v>1.4646399999999999</v>
      </c>
      <c r="P93" s="60">
        <v>1.492</v>
      </c>
      <c r="Q93" s="60">
        <v>1.5229999999999999</v>
      </c>
      <c r="R93" s="60">
        <v>1.5069999999999999</v>
      </c>
      <c r="S93" s="60">
        <v>1.482</v>
      </c>
      <c r="T93" s="60">
        <v>1.486</v>
      </c>
      <c r="U93" s="60">
        <v>1.5109999999999999</v>
      </c>
      <c r="V93" s="60">
        <v>1.496</v>
      </c>
      <c r="W93" s="60">
        <v>1.4850000000000001</v>
      </c>
      <c r="X93" s="60">
        <v>1.498</v>
      </c>
      <c r="Y93" s="60">
        <v>1.5109999999999999</v>
      </c>
      <c r="Z93" s="60">
        <v>1.5009999999999999</v>
      </c>
      <c r="AA93" s="60">
        <v>1.5029999999999999</v>
      </c>
      <c r="AB93" s="60">
        <v>1.4930000000000001</v>
      </c>
      <c r="AC93" s="60">
        <v>1.5029999999999999</v>
      </c>
      <c r="AD93" s="60">
        <v>1.4830000000000001</v>
      </c>
      <c r="AE93" s="60">
        <v>1.48</v>
      </c>
      <c r="AF93" s="60"/>
      <c r="AG93" s="60"/>
      <c r="AH93" s="60"/>
      <c r="AI93" s="60"/>
      <c r="AJ93" s="60"/>
      <c r="AK93" s="60"/>
      <c r="AL93" s="60"/>
      <c r="AM93" s="55" t="s">
        <v>80</v>
      </c>
      <c r="AN93" s="55" t="s">
        <v>80</v>
      </c>
      <c r="AO93" s="55">
        <v>0.28599999999999998</v>
      </c>
      <c r="IM93" s="87"/>
    </row>
    <row r="94" spans="1:247" s="52" customFormat="1" ht="18" customHeight="1">
      <c r="A94" s="53" t="s">
        <v>313</v>
      </c>
      <c r="B94" s="54">
        <v>44982</v>
      </c>
      <c r="C94" s="55">
        <v>2</v>
      </c>
      <c r="D94" s="56" t="s">
        <v>82</v>
      </c>
      <c r="E94" s="55" t="s">
        <v>285</v>
      </c>
      <c r="F94" s="63" t="s">
        <v>78</v>
      </c>
      <c r="G94" s="55" t="s">
        <v>317</v>
      </c>
      <c r="H94" s="55" t="s">
        <v>101</v>
      </c>
      <c r="I94" s="55"/>
      <c r="J94" s="55"/>
      <c r="K94" s="57">
        <f t="shared" si="12"/>
        <v>1.4950000000000001</v>
      </c>
      <c r="L94" s="58">
        <v>1.518</v>
      </c>
      <c r="M94" s="58">
        <v>1.472</v>
      </c>
      <c r="N94" s="59">
        <f t="shared" si="15"/>
        <v>1.5255899999999998</v>
      </c>
      <c r="O94" s="59">
        <f t="shared" si="16"/>
        <v>1.4646399999999999</v>
      </c>
      <c r="P94" s="60">
        <v>1.498</v>
      </c>
      <c r="Q94" s="60">
        <v>1.5089999999999999</v>
      </c>
      <c r="R94" s="60">
        <v>1.5049999999999999</v>
      </c>
      <c r="S94" s="60">
        <v>1.492</v>
      </c>
      <c r="T94" s="60">
        <v>1.486</v>
      </c>
      <c r="U94" s="60">
        <v>1.512</v>
      </c>
      <c r="V94" s="60">
        <v>1.492</v>
      </c>
      <c r="W94" s="60">
        <v>1.478</v>
      </c>
      <c r="X94" s="60">
        <v>1.494</v>
      </c>
      <c r="Y94" s="60">
        <v>1.526</v>
      </c>
      <c r="Z94" s="60">
        <v>1.4970000000000001</v>
      </c>
      <c r="AA94" s="60">
        <v>1.492</v>
      </c>
      <c r="AB94" s="60">
        <v>1.49</v>
      </c>
      <c r="AC94" s="60">
        <v>1.52</v>
      </c>
      <c r="AD94" s="60">
        <v>1.4910000000000001</v>
      </c>
      <c r="AE94" s="60">
        <v>1.488</v>
      </c>
      <c r="AF94" s="60"/>
      <c r="AG94" s="60"/>
      <c r="AH94" s="60"/>
      <c r="AI94" s="60"/>
      <c r="AJ94" s="60"/>
      <c r="AK94" s="60"/>
      <c r="AL94" s="60"/>
      <c r="AM94" s="55" t="s">
        <v>80</v>
      </c>
      <c r="AN94" s="55" t="s">
        <v>80</v>
      </c>
      <c r="AO94" s="55">
        <v>0.28499999999999998</v>
      </c>
      <c r="IM94" s="87"/>
    </row>
    <row r="95" spans="1:247" s="52" customFormat="1" ht="18" hidden="1" customHeight="1">
      <c r="A95" s="53" t="s">
        <v>313</v>
      </c>
      <c r="B95" s="54">
        <v>44982</v>
      </c>
      <c r="C95" s="55">
        <v>8</v>
      </c>
      <c r="D95" s="56" t="s">
        <v>87</v>
      </c>
      <c r="E95" s="55" t="s">
        <v>85</v>
      </c>
      <c r="F95" s="63" t="s">
        <v>78</v>
      </c>
      <c r="G95" s="55" t="s">
        <v>318</v>
      </c>
      <c r="H95" s="55" t="s">
        <v>244</v>
      </c>
      <c r="I95" s="55"/>
      <c r="J95" s="55"/>
      <c r="K95" s="57">
        <f t="shared" si="12"/>
        <v>7.33</v>
      </c>
      <c r="L95" s="58">
        <v>7.4029999999999996</v>
      </c>
      <c r="M95" s="58">
        <v>7.2569999999999997</v>
      </c>
      <c r="N95" s="59">
        <f t="shared" si="15"/>
        <v>7.4400149999999989</v>
      </c>
      <c r="O95" s="59">
        <f t="shared" si="16"/>
        <v>7.2207149999999993</v>
      </c>
      <c r="P95" s="60">
        <v>7.4390000000000001</v>
      </c>
      <c r="Q95" s="60">
        <v>7.35</v>
      </c>
      <c r="R95" s="60">
        <v>7.2430000000000003</v>
      </c>
      <c r="S95" s="60">
        <v>7.266</v>
      </c>
      <c r="T95" s="60">
        <v>7.3639999999999999</v>
      </c>
      <c r="U95" s="60">
        <v>7.4059999999999997</v>
      </c>
      <c r="V95" s="60">
        <v>7.3929999999999998</v>
      </c>
      <c r="W95" s="60">
        <v>7.42</v>
      </c>
      <c r="X95" s="60">
        <v>7.2889999999999997</v>
      </c>
      <c r="Y95" s="60">
        <v>7.3239999999999998</v>
      </c>
      <c r="Z95" s="60">
        <v>7.3109999999999999</v>
      </c>
      <c r="AA95" s="60">
        <v>7.34</v>
      </c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55" t="s">
        <v>80</v>
      </c>
      <c r="AN95" s="55" t="s">
        <v>80</v>
      </c>
      <c r="AO95" s="55">
        <v>0.47899999999999998</v>
      </c>
      <c r="IM95" s="87"/>
    </row>
    <row r="96" spans="1:247" s="52" customFormat="1" ht="18" hidden="1" customHeight="1">
      <c r="A96" s="53" t="s">
        <v>313</v>
      </c>
      <c r="B96" s="54">
        <v>44982</v>
      </c>
      <c r="C96" s="55">
        <v>8</v>
      </c>
      <c r="D96" s="56" t="s">
        <v>87</v>
      </c>
      <c r="E96" s="55" t="s">
        <v>85</v>
      </c>
      <c r="F96" s="63" t="s">
        <v>78</v>
      </c>
      <c r="G96" s="55" t="s">
        <v>319</v>
      </c>
      <c r="H96" s="55" t="s">
        <v>244</v>
      </c>
      <c r="I96" s="55"/>
      <c r="J96" s="55"/>
      <c r="K96" s="57">
        <f t="shared" si="12"/>
        <v>7.6110000000000007</v>
      </c>
      <c r="L96" s="58">
        <v>7.7270000000000003</v>
      </c>
      <c r="M96" s="58">
        <v>7.4950000000000001</v>
      </c>
      <c r="N96" s="59">
        <f t="shared" si="15"/>
        <v>7.7656349999999996</v>
      </c>
      <c r="O96" s="59">
        <f t="shared" si="16"/>
        <v>7.4575250000000004</v>
      </c>
      <c r="P96" s="60">
        <v>7.5519999999999996</v>
      </c>
      <c r="Q96" s="60">
        <v>7.5750000000000002</v>
      </c>
      <c r="R96" s="60">
        <v>7.4580000000000002</v>
      </c>
      <c r="S96" s="60">
        <v>7.4580000000000002</v>
      </c>
      <c r="T96" s="60">
        <v>7.492</v>
      </c>
      <c r="U96" s="60">
        <v>7.4649999999999999</v>
      </c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55" t="s">
        <v>80</v>
      </c>
      <c r="AN96" s="55" t="s">
        <v>80</v>
      </c>
      <c r="AO96" s="55"/>
      <c r="IM96" s="87"/>
    </row>
    <row r="97" spans="1:247" s="52" customFormat="1" ht="18" customHeight="1">
      <c r="A97" s="53" t="s">
        <v>313</v>
      </c>
      <c r="B97" s="54">
        <v>44982</v>
      </c>
      <c r="C97" s="55">
        <v>7</v>
      </c>
      <c r="D97" s="56" t="s">
        <v>82</v>
      </c>
      <c r="E97" s="55" t="s">
        <v>77</v>
      </c>
      <c r="F97" s="55" t="s">
        <v>138</v>
      </c>
      <c r="G97" s="55" t="s">
        <v>320</v>
      </c>
      <c r="H97" s="55" t="s">
        <v>272</v>
      </c>
      <c r="I97" s="55"/>
      <c r="J97" s="55"/>
      <c r="K97" s="57">
        <f t="shared" si="12"/>
        <v>6.1564999999999994</v>
      </c>
      <c r="L97" s="58">
        <v>6.25</v>
      </c>
      <c r="M97" s="58">
        <v>6.0629999999999997</v>
      </c>
      <c r="N97" s="59">
        <f t="shared" si="15"/>
        <v>6.2812499999999991</v>
      </c>
      <c r="O97" s="59">
        <f t="shared" si="16"/>
        <v>6.0326849999999999</v>
      </c>
      <c r="P97" s="60">
        <v>6.0940000000000003</v>
      </c>
      <c r="Q97" s="60">
        <v>6.1630000000000003</v>
      </c>
      <c r="R97" s="60">
        <v>6.1470000000000002</v>
      </c>
      <c r="S97" s="60">
        <v>6.0880000000000001</v>
      </c>
      <c r="T97" s="60">
        <v>6.117</v>
      </c>
      <c r="U97" s="60">
        <v>6.1559999999999997</v>
      </c>
      <c r="V97" s="60">
        <v>6.1</v>
      </c>
      <c r="W97" s="60">
        <v>6.2060000000000004</v>
      </c>
      <c r="X97" s="60">
        <v>6.2320000000000002</v>
      </c>
      <c r="Y97" s="60">
        <v>6.2370000000000001</v>
      </c>
      <c r="Z97" s="60">
        <v>6.1710000000000003</v>
      </c>
      <c r="AA97" s="60">
        <v>6.1870000000000003</v>
      </c>
      <c r="AB97" s="60">
        <v>6.0910000000000002</v>
      </c>
      <c r="AC97" s="60">
        <v>6.1109999999999998</v>
      </c>
      <c r="AD97" s="60">
        <v>6.1390000000000002</v>
      </c>
      <c r="AE97" s="60">
        <v>6.19</v>
      </c>
      <c r="AF97" s="60"/>
      <c r="AG97" s="60"/>
      <c r="AH97" s="60"/>
      <c r="AI97" s="60"/>
      <c r="AJ97" s="60"/>
      <c r="AK97" s="60"/>
      <c r="AL97" s="60"/>
      <c r="AM97" s="55" t="s">
        <v>80</v>
      </c>
      <c r="AN97" s="55" t="s">
        <v>80</v>
      </c>
      <c r="AO97" s="55">
        <v>0.34599999999999997</v>
      </c>
      <c r="IM97" s="87"/>
    </row>
    <row r="98" spans="1:247" s="52" customFormat="1" ht="18" customHeight="1">
      <c r="A98" s="53" t="s">
        <v>313</v>
      </c>
      <c r="B98" s="54">
        <v>44982</v>
      </c>
      <c r="C98" s="55">
        <v>100</v>
      </c>
      <c r="D98" s="56" t="s">
        <v>82</v>
      </c>
      <c r="E98" s="55" t="s">
        <v>85</v>
      </c>
      <c r="F98" s="55" t="s">
        <v>138</v>
      </c>
      <c r="G98" s="55" t="s">
        <v>321</v>
      </c>
      <c r="H98" s="55" t="s">
        <v>107</v>
      </c>
      <c r="I98" s="55"/>
      <c r="J98" s="55"/>
      <c r="K98" s="57">
        <f t="shared" si="12"/>
        <v>98.68</v>
      </c>
      <c r="L98" s="58">
        <v>100.2</v>
      </c>
      <c r="M98" s="58">
        <v>97.16</v>
      </c>
      <c r="N98" s="117">
        <f t="shared" si="15"/>
        <v>100.70099999999999</v>
      </c>
      <c r="O98" s="59">
        <f t="shared" si="16"/>
        <v>96.674199999999999</v>
      </c>
      <c r="P98" s="60">
        <v>98.03</v>
      </c>
      <c r="Q98" s="60">
        <v>98.99</v>
      </c>
      <c r="R98" s="60">
        <v>98.32</v>
      </c>
      <c r="S98" s="60">
        <v>98.68</v>
      </c>
      <c r="T98" s="60">
        <v>98.17</v>
      </c>
      <c r="U98" s="60">
        <v>98.57</v>
      </c>
      <c r="V98" s="60">
        <v>99.36</v>
      </c>
      <c r="W98" s="60">
        <v>93.9</v>
      </c>
      <c r="X98" s="60">
        <v>98.8</v>
      </c>
      <c r="Y98" s="60">
        <v>98.24</v>
      </c>
      <c r="Z98" s="60">
        <v>97.57</v>
      </c>
      <c r="AA98" s="60">
        <v>97.82</v>
      </c>
      <c r="AB98" s="60">
        <v>99.37</v>
      </c>
      <c r="AC98" s="60">
        <v>98.67</v>
      </c>
      <c r="AD98" s="60">
        <v>98.15</v>
      </c>
      <c r="AE98" s="60">
        <v>97.49</v>
      </c>
      <c r="AF98" s="60"/>
      <c r="AG98" s="60"/>
      <c r="AH98" s="60"/>
      <c r="AI98" s="60"/>
      <c r="AJ98" s="60"/>
      <c r="AK98" s="60"/>
      <c r="AL98" s="60"/>
      <c r="AM98" s="55" t="s">
        <v>80</v>
      </c>
      <c r="AN98" s="55" t="s">
        <v>80</v>
      </c>
      <c r="AO98" s="55">
        <v>0.44800000000000001</v>
      </c>
      <c r="IM98" s="87"/>
    </row>
    <row r="99" spans="1:247" s="52" customFormat="1" ht="18" hidden="1" customHeight="1">
      <c r="A99" s="53" t="s">
        <v>313</v>
      </c>
      <c r="B99" s="54">
        <v>44983</v>
      </c>
      <c r="C99" s="55">
        <v>8</v>
      </c>
      <c r="D99" s="56" t="s">
        <v>87</v>
      </c>
      <c r="E99" s="55" t="s">
        <v>85</v>
      </c>
      <c r="F99" s="63" t="s">
        <v>78</v>
      </c>
      <c r="G99" s="55" t="s">
        <v>322</v>
      </c>
      <c r="H99" s="55" t="s">
        <v>244</v>
      </c>
      <c r="I99" s="55"/>
      <c r="J99" s="55"/>
      <c r="K99" s="57">
        <f t="shared" si="12"/>
        <v>7.38</v>
      </c>
      <c r="L99" s="58">
        <v>7.4539999999999997</v>
      </c>
      <c r="M99" s="58">
        <v>7.306</v>
      </c>
      <c r="N99" s="59">
        <f t="shared" si="15"/>
        <v>7.4912699999999992</v>
      </c>
      <c r="O99" s="59">
        <f t="shared" si="16"/>
        <v>7.2694700000000001</v>
      </c>
      <c r="P99" s="60">
        <v>7.4240000000000004</v>
      </c>
      <c r="Q99" s="60">
        <v>7.375</v>
      </c>
      <c r="R99" s="60">
        <v>7.4619999999999997</v>
      </c>
      <c r="S99" s="60">
        <v>7.4530000000000003</v>
      </c>
      <c r="T99" s="60">
        <v>7.4089999999999998</v>
      </c>
      <c r="U99" s="60">
        <v>7.43</v>
      </c>
      <c r="V99" s="60">
        <v>7.4580000000000002</v>
      </c>
      <c r="W99" s="60">
        <v>7.4429999999999996</v>
      </c>
      <c r="X99" s="60">
        <v>7.4089999999999998</v>
      </c>
      <c r="Y99" s="60">
        <v>7.39</v>
      </c>
      <c r="Z99" s="60">
        <v>7.3559999999999999</v>
      </c>
      <c r="AA99" s="60">
        <v>7.4009999999999998</v>
      </c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55" t="s">
        <v>80</v>
      </c>
      <c r="AN99" s="55" t="s">
        <v>80</v>
      </c>
      <c r="AO99" s="55">
        <v>0.48499999999999999</v>
      </c>
      <c r="IM99" s="87"/>
    </row>
    <row r="100" spans="1:247" s="52" customFormat="1" ht="18" hidden="1" customHeight="1">
      <c r="A100" s="53" t="s">
        <v>313</v>
      </c>
      <c r="B100" s="54">
        <v>44983</v>
      </c>
      <c r="C100" s="55">
        <v>8</v>
      </c>
      <c r="D100" s="56" t="s">
        <v>87</v>
      </c>
      <c r="E100" s="55" t="s">
        <v>85</v>
      </c>
      <c r="F100" s="63" t="s">
        <v>78</v>
      </c>
      <c r="G100" s="55" t="s">
        <v>323</v>
      </c>
      <c r="H100" s="55" t="s">
        <v>244</v>
      </c>
      <c r="I100" s="55"/>
      <c r="J100" s="55"/>
      <c r="K100" s="57">
        <f t="shared" si="12"/>
        <v>7.33</v>
      </c>
      <c r="L100" s="58">
        <v>7.4029999999999996</v>
      </c>
      <c r="M100" s="58">
        <v>7.2569999999999997</v>
      </c>
      <c r="N100" s="59">
        <f t="shared" si="15"/>
        <v>7.4400149999999989</v>
      </c>
      <c r="O100" s="59">
        <f t="shared" si="16"/>
        <v>7.2207149999999993</v>
      </c>
      <c r="P100" s="60">
        <v>7.2949999999999999</v>
      </c>
      <c r="Q100" s="60">
        <v>7.3650000000000002</v>
      </c>
      <c r="R100" s="60">
        <v>7.29</v>
      </c>
      <c r="S100" s="60">
        <v>7.3419999999999996</v>
      </c>
      <c r="T100" s="60">
        <v>7.3079999999999998</v>
      </c>
      <c r="U100" s="60">
        <v>7.35</v>
      </c>
      <c r="V100" s="60">
        <v>7.367</v>
      </c>
      <c r="W100" s="60">
        <v>7.391</v>
      </c>
      <c r="X100" s="60">
        <v>7.3040000000000003</v>
      </c>
      <c r="Y100" s="60">
        <v>7.2450000000000001</v>
      </c>
      <c r="Z100" s="60">
        <v>7.2320000000000002</v>
      </c>
      <c r="AA100" s="60">
        <v>7.3159999999999998</v>
      </c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55" t="s">
        <v>80</v>
      </c>
      <c r="AN100" s="55" t="s">
        <v>80</v>
      </c>
      <c r="AO100" s="55">
        <v>0.47499999999999998</v>
      </c>
      <c r="IM100" s="87"/>
    </row>
    <row r="101" spans="1:247" s="52" customFormat="1" ht="18" customHeight="1">
      <c r="A101" s="53" t="s">
        <v>313</v>
      </c>
      <c r="B101" s="54">
        <v>44983</v>
      </c>
      <c r="C101" s="55">
        <v>2</v>
      </c>
      <c r="D101" s="56" t="s">
        <v>82</v>
      </c>
      <c r="E101" s="55" t="s">
        <v>285</v>
      </c>
      <c r="F101" s="63" t="s">
        <v>78</v>
      </c>
      <c r="G101" s="55" t="s">
        <v>324</v>
      </c>
      <c r="H101" s="55" t="s">
        <v>101</v>
      </c>
      <c r="I101" s="55"/>
      <c r="J101" s="55"/>
      <c r="K101" s="57">
        <f t="shared" si="12"/>
        <v>1.4950000000000001</v>
      </c>
      <c r="L101" s="58">
        <v>1.518</v>
      </c>
      <c r="M101" s="58">
        <v>1.472</v>
      </c>
      <c r="N101" s="59">
        <f t="shared" si="15"/>
        <v>1.5255899999999998</v>
      </c>
      <c r="O101" s="59">
        <f t="shared" si="16"/>
        <v>1.4646399999999999</v>
      </c>
      <c r="P101" s="60">
        <v>1.5009999999999999</v>
      </c>
      <c r="Q101" s="60">
        <v>1.498</v>
      </c>
      <c r="R101" s="60">
        <v>1.5089999999999999</v>
      </c>
      <c r="S101" s="60">
        <v>1.502</v>
      </c>
      <c r="T101" s="60">
        <v>1.5049999999999999</v>
      </c>
      <c r="U101" s="60">
        <v>1.48</v>
      </c>
      <c r="V101" s="60">
        <v>1.4870000000000001</v>
      </c>
      <c r="W101" s="60">
        <v>1.5109999999999999</v>
      </c>
      <c r="X101" s="60">
        <v>1.506</v>
      </c>
      <c r="Y101" s="60">
        <v>1.4850000000000001</v>
      </c>
      <c r="Z101" s="60">
        <v>1.496</v>
      </c>
      <c r="AA101" s="60">
        <v>1.5169999999999999</v>
      </c>
      <c r="AB101" s="60">
        <v>1.5089999999999999</v>
      </c>
      <c r="AC101" s="60">
        <v>1.4830000000000001</v>
      </c>
      <c r="AD101" s="60">
        <v>1.4990000000000001</v>
      </c>
      <c r="AE101" s="60">
        <v>1.5269999999999999</v>
      </c>
      <c r="AF101" s="60"/>
      <c r="AG101" s="60"/>
      <c r="AH101" s="60"/>
      <c r="AI101" s="60"/>
      <c r="AJ101" s="60"/>
      <c r="AK101" s="60"/>
      <c r="AL101" s="60"/>
      <c r="AM101" s="55" t="s">
        <v>80</v>
      </c>
      <c r="AN101" s="55" t="s">
        <v>80</v>
      </c>
      <c r="AO101" s="55">
        <v>0.28199999999999997</v>
      </c>
      <c r="IM101" s="87"/>
    </row>
    <row r="102" spans="1:247" s="52" customFormat="1" ht="18" customHeight="1">
      <c r="A102" s="53" t="s">
        <v>313</v>
      </c>
      <c r="B102" s="54">
        <v>44983</v>
      </c>
      <c r="C102" s="55">
        <v>4</v>
      </c>
      <c r="D102" s="56" t="s">
        <v>82</v>
      </c>
      <c r="E102" s="55" t="s">
        <v>85</v>
      </c>
      <c r="F102" s="63" t="s">
        <v>78</v>
      </c>
      <c r="G102" s="55" t="s">
        <v>325</v>
      </c>
      <c r="H102" s="55" t="s">
        <v>79</v>
      </c>
      <c r="I102" s="55"/>
      <c r="J102" s="55"/>
      <c r="K102" s="57">
        <f t="shared" ref="K102:K113" si="17">(M102+L102)/2</f>
        <v>3.375</v>
      </c>
      <c r="L102" s="58">
        <v>3.45</v>
      </c>
      <c r="M102" s="58">
        <v>3.3</v>
      </c>
      <c r="N102" s="59">
        <f t="shared" si="15"/>
        <v>3.4672499999999999</v>
      </c>
      <c r="O102" s="59">
        <f t="shared" si="16"/>
        <v>3.2834999999999996</v>
      </c>
      <c r="P102" s="60">
        <v>3.3450000000000002</v>
      </c>
      <c r="Q102" s="60">
        <v>3.44</v>
      </c>
      <c r="R102" s="60">
        <v>3.371</v>
      </c>
      <c r="S102" s="60">
        <v>3.3119999999999998</v>
      </c>
      <c r="T102" s="60">
        <v>3.419</v>
      </c>
      <c r="U102" s="60">
        <v>3.419</v>
      </c>
      <c r="V102" s="60">
        <v>3.4089999999999998</v>
      </c>
      <c r="W102" s="60">
        <v>3.3580000000000001</v>
      </c>
      <c r="X102" s="60">
        <v>3.4289999999999998</v>
      </c>
      <c r="Y102" s="60">
        <v>3.3580000000000001</v>
      </c>
      <c r="Z102" s="60">
        <v>3.3140000000000001</v>
      </c>
      <c r="AA102" s="60">
        <v>3.3759999999999999</v>
      </c>
      <c r="AB102" s="60">
        <v>3.44</v>
      </c>
      <c r="AC102" s="60">
        <v>3.3719999999999999</v>
      </c>
      <c r="AD102" s="60">
        <v>3.34</v>
      </c>
      <c r="AE102" s="60">
        <v>3.3719999999999999</v>
      </c>
      <c r="AF102" s="60"/>
      <c r="AG102" s="60"/>
      <c r="AH102" s="60"/>
      <c r="AI102" s="60"/>
      <c r="AJ102" s="60"/>
      <c r="AK102" s="60"/>
      <c r="AL102" s="60"/>
      <c r="AM102" s="55" t="s">
        <v>80</v>
      </c>
      <c r="AN102" s="55" t="s">
        <v>80</v>
      </c>
      <c r="AO102" s="55">
        <v>0.45100000000000001</v>
      </c>
      <c r="IM102" s="87"/>
    </row>
    <row r="103" spans="1:247" s="52" customFormat="1" ht="18" customHeight="1">
      <c r="A103" s="53" t="s">
        <v>313</v>
      </c>
      <c r="B103" s="54">
        <v>44983</v>
      </c>
      <c r="C103" s="55">
        <v>4</v>
      </c>
      <c r="D103" s="56" t="s">
        <v>82</v>
      </c>
      <c r="E103" s="55" t="s">
        <v>85</v>
      </c>
      <c r="F103" s="63" t="s">
        <v>78</v>
      </c>
      <c r="G103" s="55" t="s">
        <v>326</v>
      </c>
      <c r="H103" s="55" t="s">
        <v>79</v>
      </c>
      <c r="I103" s="55"/>
      <c r="J103" s="55"/>
      <c r="K103" s="57">
        <f t="shared" si="17"/>
        <v>3.375</v>
      </c>
      <c r="L103" s="58">
        <v>3.45</v>
      </c>
      <c r="M103" s="58">
        <v>3.3</v>
      </c>
      <c r="N103" s="59">
        <f t="shared" si="15"/>
        <v>3.4672499999999999</v>
      </c>
      <c r="O103" s="59">
        <f t="shared" si="16"/>
        <v>3.2834999999999996</v>
      </c>
      <c r="P103" s="60">
        <v>3.4039999999999999</v>
      </c>
      <c r="Q103" s="60">
        <v>3.419</v>
      </c>
      <c r="R103" s="60">
        <v>3.4119999999999999</v>
      </c>
      <c r="S103" s="60">
        <v>3.3639999999999999</v>
      </c>
      <c r="T103" s="60">
        <v>3.375</v>
      </c>
      <c r="U103" s="60">
        <v>3.403</v>
      </c>
      <c r="V103" s="60">
        <v>3.423</v>
      </c>
      <c r="W103" s="60">
        <v>3.34</v>
      </c>
      <c r="X103" s="60">
        <v>3.395</v>
      </c>
      <c r="Y103" s="60">
        <v>3.4609999999999999</v>
      </c>
      <c r="Z103" s="60">
        <v>3.363</v>
      </c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55" t="s">
        <v>80</v>
      </c>
      <c r="AN103" s="55" t="s">
        <v>80</v>
      </c>
      <c r="AO103" s="55">
        <v>0.45200000000000001</v>
      </c>
      <c r="IM103" s="87"/>
    </row>
    <row r="104" spans="1:247" s="52" customFormat="1" ht="18" customHeight="1">
      <c r="A104" s="53" t="s">
        <v>313</v>
      </c>
      <c r="B104" s="54">
        <v>44983</v>
      </c>
      <c r="C104" s="55">
        <v>2</v>
      </c>
      <c r="D104" s="56" t="s">
        <v>82</v>
      </c>
      <c r="E104" s="55" t="s">
        <v>285</v>
      </c>
      <c r="F104" s="63" t="s">
        <v>78</v>
      </c>
      <c r="G104" s="55" t="s">
        <v>327</v>
      </c>
      <c r="H104" s="55" t="s">
        <v>101</v>
      </c>
      <c r="I104" s="55"/>
      <c r="J104" s="55"/>
      <c r="K104" s="57">
        <f t="shared" si="17"/>
        <v>1.4950000000000001</v>
      </c>
      <c r="L104" s="58">
        <v>1.518</v>
      </c>
      <c r="M104" s="58">
        <v>1.472</v>
      </c>
      <c r="N104" s="59">
        <f t="shared" si="15"/>
        <v>1.5255899999999998</v>
      </c>
      <c r="O104" s="59">
        <f t="shared" si="16"/>
        <v>1.4646399999999999</v>
      </c>
      <c r="P104" s="60">
        <v>1.482</v>
      </c>
      <c r="Q104" s="60">
        <v>1.506</v>
      </c>
      <c r="R104" s="60">
        <v>1.494</v>
      </c>
      <c r="S104" s="60">
        <v>1.4690000000000001</v>
      </c>
      <c r="T104" s="60">
        <v>1.466</v>
      </c>
      <c r="U104" s="60">
        <v>1.4950000000000001</v>
      </c>
      <c r="V104" s="60">
        <v>1.474</v>
      </c>
      <c r="W104" s="60">
        <v>1.4530000000000001</v>
      </c>
      <c r="X104" s="60">
        <v>1.4830000000000001</v>
      </c>
      <c r="Y104" s="60">
        <v>1.5149999999999999</v>
      </c>
      <c r="Z104" s="60">
        <v>1.4970000000000001</v>
      </c>
      <c r="AA104" s="60">
        <v>1.48</v>
      </c>
      <c r="AB104" s="60">
        <v>1.482</v>
      </c>
      <c r="AC104" s="60">
        <v>1.5149999999999999</v>
      </c>
      <c r="AD104" s="60">
        <v>1.4910000000000001</v>
      </c>
      <c r="AE104" s="60">
        <v>1.472</v>
      </c>
      <c r="AF104" s="60"/>
      <c r="AG104" s="60"/>
      <c r="AH104" s="60"/>
      <c r="AI104" s="60"/>
      <c r="AJ104" s="60"/>
      <c r="AK104" s="60"/>
      <c r="AL104" s="60"/>
      <c r="AM104" s="55" t="s">
        <v>80</v>
      </c>
      <c r="AN104" s="55" t="s">
        <v>80</v>
      </c>
      <c r="AO104" s="55">
        <v>0.28499999999999998</v>
      </c>
      <c r="IM104" s="87"/>
    </row>
    <row r="105" spans="1:247" s="52" customFormat="1" ht="18" customHeight="1">
      <c r="A105" s="53" t="s">
        <v>313</v>
      </c>
      <c r="B105" s="54">
        <v>44983</v>
      </c>
      <c r="C105" s="55">
        <v>2</v>
      </c>
      <c r="D105" s="56" t="s">
        <v>82</v>
      </c>
      <c r="E105" s="55" t="s">
        <v>285</v>
      </c>
      <c r="F105" s="63" t="s">
        <v>78</v>
      </c>
      <c r="G105" s="55" t="s">
        <v>328</v>
      </c>
      <c r="H105" s="55" t="s">
        <v>101</v>
      </c>
      <c r="I105" s="55"/>
      <c r="J105" s="55"/>
      <c r="K105" s="57">
        <f t="shared" si="17"/>
        <v>1.4950000000000001</v>
      </c>
      <c r="L105" s="58">
        <v>1.518</v>
      </c>
      <c r="M105" s="58">
        <v>1.472</v>
      </c>
      <c r="N105" s="59">
        <f t="shared" si="15"/>
        <v>1.5255899999999998</v>
      </c>
      <c r="O105" s="59">
        <f t="shared" si="16"/>
        <v>1.4646399999999999</v>
      </c>
      <c r="P105" s="60">
        <v>1.492</v>
      </c>
      <c r="Q105" s="60">
        <v>1.5</v>
      </c>
      <c r="R105" s="60">
        <v>1.492</v>
      </c>
      <c r="S105" s="60">
        <v>1.5129999999999999</v>
      </c>
      <c r="T105" s="60">
        <v>1.5049999999999999</v>
      </c>
      <c r="U105" s="60">
        <v>1.4830000000000001</v>
      </c>
      <c r="V105" s="60">
        <v>1.49</v>
      </c>
      <c r="W105" s="60">
        <v>1.512</v>
      </c>
      <c r="X105" s="60">
        <v>1.508</v>
      </c>
      <c r="Y105" s="60">
        <v>1.496</v>
      </c>
      <c r="Z105" s="60">
        <v>1.4930000000000001</v>
      </c>
      <c r="AA105" s="60">
        <v>1.5149999999999999</v>
      </c>
      <c r="AB105" s="60">
        <v>1.502</v>
      </c>
      <c r="AC105" s="60">
        <v>1.474</v>
      </c>
      <c r="AD105" s="60">
        <v>1.482</v>
      </c>
      <c r="AE105" s="60">
        <v>1.5069999999999999</v>
      </c>
      <c r="AF105" s="60"/>
      <c r="AG105" s="60"/>
      <c r="AH105" s="60"/>
      <c r="AI105" s="60"/>
      <c r="AJ105" s="60"/>
      <c r="AK105" s="60"/>
      <c r="AL105" s="60"/>
      <c r="AM105" s="55" t="s">
        <v>80</v>
      </c>
      <c r="AN105" s="55" t="s">
        <v>80</v>
      </c>
      <c r="AO105" s="55">
        <v>0.28299999999999997</v>
      </c>
      <c r="IM105" s="87"/>
    </row>
    <row r="106" spans="1:247" s="52" customFormat="1" ht="18" customHeight="1">
      <c r="A106" s="53" t="s">
        <v>313</v>
      </c>
      <c r="B106" s="54">
        <v>44983</v>
      </c>
      <c r="C106" s="55">
        <v>3</v>
      </c>
      <c r="D106" s="56" t="s">
        <v>82</v>
      </c>
      <c r="E106" s="55" t="s">
        <v>77</v>
      </c>
      <c r="F106" s="55" t="s">
        <v>138</v>
      </c>
      <c r="G106" s="55" t="s">
        <v>329</v>
      </c>
      <c r="H106" s="55" t="s">
        <v>79</v>
      </c>
      <c r="I106" s="55"/>
      <c r="J106" s="55"/>
      <c r="K106" s="57">
        <f t="shared" si="17"/>
        <v>2.5510000000000002</v>
      </c>
      <c r="L106" s="58">
        <v>2.59</v>
      </c>
      <c r="M106" s="58">
        <v>2.512</v>
      </c>
      <c r="N106" s="59">
        <f t="shared" si="15"/>
        <v>2.6029499999999994</v>
      </c>
      <c r="O106" s="59">
        <f t="shared" si="16"/>
        <v>2.4994399999999999</v>
      </c>
      <c r="P106" s="60">
        <v>2.5099999999999998</v>
      </c>
      <c r="Q106" s="60">
        <v>2.5710000000000002</v>
      </c>
      <c r="R106" s="60">
        <v>5.5369999999999999</v>
      </c>
      <c r="S106" s="60">
        <v>5.5060000000000002</v>
      </c>
      <c r="T106" s="60">
        <v>2.5329999999999999</v>
      </c>
      <c r="U106" s="60">
        <v>2.4990000000000001</v>
      </c>
      <c r="V106" s="60">
        <v>2.5190000000000001</v>
      </c>
      <c r="W106" s="60">
        <v>2.5640000000000001</v>
      </c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55" t="s">
        <v>80</v>
      </c>
      <c r="AN106" s="55" t="s">
        <v>80</v>
      </c>
      <c r="AO106" s="55">
        <v>0.35</v>
      </c>
      <c r="IM106" s="87"/>
    </row>
    <row r="107" spans="1:247" s="52" customFormat="1" ht="18" hidden="1" customHeight="1">
      <c r="A107" s="53" t="s">
        <v>313</v>
      </c>
      <c r="B107" s="54">
        <v>44983</v>
      </c>
      <c r="C107" s="55">
        <v>3</v>
      </c>
      <c r="D107" s="56" t="s">
        <v>76</v>
      </c>
      <c r="E107" s="55" t="s">
        <v>77</v>
      </c>
      <c r="F107" s="55" t="s">
        <v>138</v>
      </c>
      <c r="G107" s="55" t="s">
        <v>330</v>
      </c>
      <c r="H107" s="55" t="s">
        <v>79</v>
      </c>
      <c r="I107" s="55"/>
      <c r="J107" s="55"/>
      <c r="K107" s="57">
        <f t="shared" si="17"/>
        <v>2.5609999999999999</v>
      </c>
      <c r="L107" s="58">
        <v>2.6</v>
      </c>
      <c r="M107" s="58">
        <v>2.5219999999999998</v>
      </c>
      <c r="N107" s="59">
        <f t="shared" si="15"/>
        <v>2.613</v>
      </c>
      <c r="O107" s="59">
        <f t="shared" si="16"/>
        <v>2.5093899999999998</v>
      </c>
      <c r="P107" s="60">
        <v>2.5920000000000001</v>
      </c>
      <c r="Q107" s="60">
        <v>2.569</v>
      </c>
      <c r="R107" s="60">
        <v>2.58</v>
      </c>
      <c r="S107" s="60">
        <v>2.5590000000000002</v>
      </c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55" t="s">
        <v>80</v>
      </c>
      <c r="AN107" s="55" t="s">
        <v>80</v>
      </c>
      <c r="AO107" s="55">
        <v>0.35099999999999998</v>
      </c>
      <c r="IM107" s="87"/>
    </row>
    <row r="108" spans="1:247" s="52" customFormat="1" ht="18" hidden="1" customHeight="1">
      <c r="A108" s="53" t="s">
        <v>313</v>
      </c>
      <c r="B108" s="54">
        <v>44983</v>
      </c>
      <c r="C108" s="55">
        <v>3.5</v>
      </c>
      <c r="D108" s="56" t="s">
        <v>76</v>
      </c>
      <c r="E108" s="55" t="s">
        <v>77</v>
      </c>
      <c r="F108" s="55" t="s">
        <v>138</v>
      </c>
      <c r="G108" s="55" t="s">
        <v>331</v>
      </c>
      <c r="H108" s="55" t="s">
        <v>79</v>
      </c>
      <c r="I108" s="55"/>
      <c r="J108" s="55"/>
      <c r="K108" s="57">
        <f t="shared" si="17"/>
        <v>3.1029999999999998</v>
      </c>
      <c r="L108" s="58">
        <v>3.15</v>
      </c>
      <c r="M108" s="58">
        <v>3.056</v>
      </c>
      <c r="N108" s="59">
        <f t="shared" si="15"/>
        <v>3.1657499999999996</v>
      </c>
      <c r="O108" s="59">
        <f t="shared" si="16"/>
        <v>3.0407199999999999</v>
      </c>
      <c r="P108" s="60">
        <v>3.0680000000000001</v>
      </c>
      <c r="Q108" s="60">
        <v>3.1320000000000001</v>
      </c>
      <c r="R108" s="60">
        <v>3.1059999999999999</v>
      </c>
      <c r="S108" s="60">
        <v>3.0640000000000001</v>
      </c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55" t="s">
        <v>80</v>
      </c>
      <c r="AN108" s="55" t="s">
        <v>80</v>
      </c>
      <c r="AO108" s="55">
        <v>0.34899999999999998</v>
      </c>
      <c r="IM108" s="87"/>
    </row>
    <row r="109" spans="1:247" s="52" customFormat="1" ht="18" hidden="1" customHeight="1">
      <c r="A109" s="53" t="s">
        <v>313</v>
      </c>
      <c r="B109" s="54">
        <v>44984</v>
      </c>
      <c r="C109" s="55">
        <v>7</v>
      </c>
      <c r="D109" s="56" t="s">
        <v>87</v>
      </c>
      <c r="E109" s="55" t="s">
        <v>85</v>
      </c>
      <c r="F109" s="63" t="s">
        <v>78</v>
      </c>
      <c r="G109" s="55" t="s">
        <v>332</v>
      </c>
      <c r="H109" s="55" t="s">
        <v>244</v>
      </c>
      <c r="I109" s="55"/>
      <c r="J109" s="55"/>
      <c r="K109" s="57">
        <f t="shared" si="17"/>
        <v>6.4465000000000003</v>
      </c>
      <c r="L109" s="58">
        <v>6.4720000000000004</v>
      </c>
      <c r="M109" s="58">
        <v>6.4210000000000003</v>
      </c>
      <c r="N109" s="59">
        <f t="shared" si="15"/>
        <v>6.5043600000000001</v>
      </c>
      <c r="O109" s="59">
        <f t="shared" si="16"/>
        <v>6.3888950000000007</v>
      </c>
      <c r="P109" s="60">
        <v>6.4649999999999999</v>
      </c>
      <c r="Q109" s="60">
        <v>6.484</v>
      </c>
      <c r="R109" s="60">
        <v>6.4429999999999996</v>
      </c>
      <c r="S109" s="60">
        <v>6.4969999999999999</v>
      </c>
      <c r="T109" s="60">
        <v>6.4109999999999996</v>
      </c>
      <c r="U109" s="60">
        <v>6.4630000000000001</v>
      </c>
      <c r="V109" s="60">
        <v>6.47</v>
      </c>
      <c r="W109" s="60">
        <v>6.4279999999999999</v>
      </c>
      <c r="X109" s="60">
        <v>6.3879999999999999</v>
      </c>
      <c r="Y109" s="60">
        <v>6.3920000000000003</v>
      </c>
      <c r="Z109" s="60">
        <v>6.44</v>
      </c>
      <c r="AA109" s="60">
        <v>6.476</v>
      </c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55" t="s">
        <v>80</v>
      </c>
      <c r="AN109" s="55" t="s">
        <v>80</v>
      </c>
      <c r="AO109" s="55">
        <v>0.45800000000000002</v>
      </c>
      <c r="IM109" s="87"/>
    </row>
    <row r="110" spans="1:247" s="52" customFormat="1" ht="18" hidden="1" customHeight="1">
      <c r="A110" s="53" t="s">
        <v>313</v>
      </c>
      <c r="B110" s="54">
        <v>44984</v>
      </c>
      <c r="C110" s="55">
        <v>8</v>
      </c>
      <c r="D110" s="56" t="s">
        <v>87</v>
      </c>
      <c r="E110" s="55" t="s">
        <v>85</v>
      </c>
      <c r="F110" s="63" t="s">
        <v>78</v>
      </c>
      <c r="G110" s="55" t="s">
        <v>333</v>
      </c>
      <c r="H110" s="55" t="s">
        <v>244</v>
      </c>
      <c r="I110" s="55"/>
      <c r="J110" s="55"/>
      <c r="K110" s="57">
        <f t="shared" si="17"/>
        <v>7.24</v>
      </c>
      <c r="L110" s="58">
        <v>7.35</v>
      </c>
      <c r="M110" s="58">
        <v>7.13</v>
      </c>
      <c r="N110" s="59">
        <f t="shared" si="15"/>
        <v>7.3867499999999993</v>
      </c>
      <c r="O110" s="59">
        <f t="shared" si="16"/>
        <v>7.0943499999999995</v>
      </c>
      <c r="P110" s="60">
        <v>7.2830000000000004</v>
      </c>
      <c r="Q110" s="60">
        <v>7.2830000000000004</v>
      </c>
      <c r="R110" s="60">
        <v>7.2530000000000001</v>
      </c>
      <c r="S110" s="60">
        <v>7.2080000000000002</v>
      </c>
      <c r="T110" s="60">
        <v>7.1619999999999999</v>
      </c>
      <c r="U110" s="60">
        <v>7.1669999999999998</v>
      </c>
      <c r="V110" s="60">
        <v>7.2450000000000001</v>
      </c>
      <c r="W110" s="60">
        <v>7.2930000000000001</v>
      </c>
      <c r="X110" s="60">
        <v>7.165</v>
      </c>
      <c r="Y110" s="60">
        <v>7.1420000000000003</v>
      </c>
      <c r="Z110" s="60">
        <v>7.2709999999999999</v>
      </c>
      <c r="AA110" s="60">
        <v>7.2510000000000003</v>
      </c>
      <c r="AB110" s="60">
        <v>7.1520000000000001</v>
      </c>
      <c r="AC110" s="60">
        <v>7.1630000000000003</v>
      </c>
      <c r="AD110" s="60"/>
      <c r="AE110" s="60"/>
      <c r="AF110" s="60"/>
      <c r="AG110" s="60"/>
      <c r="AH110" s="60"/>
      <c r="AI110" s="60"/>
      <c r="AJ110" s="60"/>
      <c r="AK110" s="60"/>
      <c r="AL110" s="60"/>
      <c r="AM110" s="55" t="s">
        <v>80</v>
      </c>
      <c r="AN110" s="55" t="s">
        <v>80</v>
      </c>
      <c r="AO110" s="55">
        <v>0.46400000000000002</v>
      </c>
      <c r="IM110" s="87"/>
    </row>
    <row r="111" spans="1:247" s="52" customFormat="1" ht="18" hidden="1" customHeight="1">
      <c r="A111" s="53" t="s">
        <v>313</v>
      </c>
      <c r="B111" s="54">
        <v>44984</v>
      </c>
      <c r="C111" s="55">
        <v>5</v>
      </c>
      <c r="D111" s="56" t="s">
        <v>87</v>
      </c>
      <c r="E111" s="55" t="s">
        <v>85</v>
      </c>
      <c r="F111" s="63" t="s">
        <v>78</v>
      </c>
      <c r="G111" s="55" t="s">
        <v>334</v>
      </c>
      <c r="H111" s="55" t="s">
        <v>105</v>
      </c>
      <c r="I111" s="55"/>
      <c r="J111" s="55"/>
      <c r="K111" s="57">
        <f t="shared" si="17"/>
        <v>4.68</v>
      </c>
      <c r="L111" s="58">
        <v>4.7270000000000003</v>
      </c>
      <c r="M111" s="58">
        <v>4.633</v>
      </c>
      <c r="N111" s="59">
        <f t="shared" si="15"/>
        <v>4.7506349999999999</v>
      </c>
      <c r="O111" s="59">
        <f t="shared" si="16"/>
        <v>4.6098350000000003</v>
      </c>
      <c r="P111" s="60">
        <v>4.7210000000000001</v>
      </c>
      <c r="Q111" s="60">
        <v>4.6760000000000002</v>
      </c>
      <c r="R111" s="60">
        <v>4.7210000000000001</v>
      </c>
      <c r="S111" s="60">
        <v>4.6970000000000001</v>
      </c>
      <c r="T111" s="60">
        <v>4.7140000000000004</v>
      </c>
      <c r="U111" s="60">
        <v>4.6840000000000002</v>
      </c>
      <c r="V111" s="60">
        <v>4.7279999999999998</v>
      </c>
      <c r="W111" s="60">
        <v>4.6539999999999999</v>
      </c>
      <c r="X111" s="60">
        <v>4.7380000000000004</v>
      </c>
      <c r="Y111" s="60">
        <v>4.673</v>
      </c>
      <c r="Z111" s="60">
        <v>4.6769999999999996</v>
      </c>
      <c r="AA111" s="60">
        <v>4.6399999999999997</v>
      </c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55" t="s">
        <v>80</v>
      </c>
      <c r="AN111" s="55" t="s">
        <v>80</v>
      </c>
      <c r="AO111" s="55">
        <v>0.44800000000000001</v>
      </c>
      <c r="IM111" s="87"/>
    </row>
    <row r="112" spans="1:247" s="52" customFormat="1" ht="18" customHeight="1">
      <c r="A112" s="53" t="s">
        <v>313</v>
      </c>
      <c r="B112" s="54">
        <v>44984</v>
      </c>
      <c r="C112" s="55">
        <v>4</v>
      </c>
      <c r="D112" s="56" t="s">
        <v>82</v>
      </c>
      <c r="E112" s="55" t="s">
        <v>85</v>
      </c>
      <c r="F112" s="63" t="s">
        <v>78</v>
      </c>
      <c r="G112" s="55" t="s">
        <v>335</v>
      </c>
      <c r="H112" s="55" t="s">
        <v>79</v>
      </c>
      <c r="I112" s="55"/>
      <c r="J112" s="55"/>
      <c r="K112" s="57">
        <f t="shared" si="17"/>
        <v>3.375</v>
      </c>
      <c r="L112" s="58">
        <v>3.45</v>
      </c>
      <c r="M112" s="58">
        <v>3.3</v>
      </c>
      <c r="N112" s="59">
        <f t="shared" si="15"/>
        <v>3.4672499999999999</v>
      </c>
      <c r="O112" s="59">
        <f t="shared" si="16"/>
        <v>3.2834999999999996</v>
      </c>
      <c r="P112" s="60">
        <v>3.34</v>
      </c>
      <c r="Q112" s="60">
        <v>3.42</v>
      </c>
      <c r="R112" s="60">
        <v>3.3679999999999999</v>
      </c>
      <c r="S112" s="60">
        <v>3.3109999999999999</v>
      </c>
      <c r="T112" s="60">
        <v>3.42</v>
      </c>
      <c r="U112" s="60">
        <v>3.4590000000000001</v>
      </c>
      <c r="V112" s="60">
        <v>3.4260000000000002</v>
      </c>
      <c r="W112" s="60">
        <v>3.3769999999999998</v>
      </c>
      <c r="X112" s="60">
        <v>3.351</v>
      </c>
      <c r="Y112" s="60">
        <v>3.4249999999999998</v>
      </c>
      <c r="Z112" s="60">
        <v>3.355</v>
      </c>
      <c r="AA112" s="60">
        <v>3.3260000000000001</v>
      </c>
      <c r="AB112" s="60">
        <v>3.359</v>
      </c>
      <c r="AC112" s="60">
        <v>3.4409999999999998</v>
      </c>
      <c r="AD112" s="60">
        <v>3.375</v>
      </c>
      <c r="AE112" s="60">
        <v>3.3340000000000001</v>
      </c>
      <c r="AF112" s="60"/>
      <c r="AG112" s="60"/>
      <c r="AH112" s="60"/>
      <c r="AI112" s="60"/>
      <c r="AJ112" s="60"/>
      <c r="AK112" s="60"/>
      <c r="AL112" s="60"/>
      <c r="AM112" s="55" t="s">
        <v>80</v>
      </c>
      <c r="AN112" s="55" t="s">
        <v>80</v>
      </c>
      <c r="AO112" s="55">
        <v>0.45800000000000002</v>
      </c>
      <c r="IM112" s="87"/>
    </row>
    <row r="113" spans="1:247" s="52" customFormat="1" ht="18" customHeight="1">
      <c r="A113" s="53" t="s">
        <v>313</v>
      </c>
      <c r="B113" s="54">
        <v>44984</v>
      </c>
      <c r="C113" s="55">
        <v>4</v>
      </c>
      <c r="D113" s="56" t="s">
        <v>82</v>
      </c>
      <c r="E113" s="55" t="s">
        <v>85</v>
      </c>
      <c r="F113" s="63" t="s">
        <v>78</v>
      </c>
      <c r="G113" s="55" t="s">
        <v>336</v>
      </c>
      <c r="H113" s="55" t="s">
        <v>79</v>
      </c>
      <c r="I113" s="55"/>
      <c r="J113" s="55"/>
      <c r="K113" s="57">
        <f t="shared" si="17"/>
        <v>3.375</v>
      </c>
      <c r="L113" s="58">
        <v>3.45</v>
      </c>
      <c r="M113" s="58">
        <v>3.3</v>
      </c>
      <c r="N113" s="59">
        <f>L113*1.005</f>
        <v>3.4672499999999999</v>
      </c>
      <c r="O113" s="59">
        <f>M113*0.995</f>
        <v>3.2834999999999996</v>
      </c>
      <c r="P113" s="60">
        <v>3.4</v>
      </c>
      <c r="Q113" s="60">
        <v>3.464</v>
      </c>
      <c r="R113" s="60">
        <v>3.407</v>
      </c>
      <c r="S113" s="60">
        <v>3.3570000000000002</v>
      </c>
      <c r="T113" s="60">
        <v>3.371</v>
      </c>
      <c r="U113" s="60">
        <v>3.4129999999999998</v>
      </c>
      <c r="V113" s="60">
        <v>3.39</v>
      </c>
      <c r="W113" s="60">
        <v>3.3359999999999999</v>
      </c>
      <c r="X113" s="60">
        <v>3.375</v>
      </c>
      <c r="Y113" s="60">
        <v>3.4369999999999998</v>
      </c>
      <c r="Z113" s="60">
        <v>3.3967000000000001</v>
      </c>
      <c r="AA113" s="60">
        <v>3.355</v>
      </c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55" t="s">
        <v>80</v>
      </c>
      <c r="AN113" s="55" t="s">
        <v>80</v>
      </c>
      <c r="AO113" s="55">
        <v>0.45600000000000002</v>
      </c>
      <c r="IM113" s="87"/>
    </row>
    <row r="114" spans="1:247" s="52" customFormat="1" ht="24" customHeight="1">
      <c r="A114" s="53"/>
      <c r="B114" s="54"/>
      <c r="C114" s="55"/>
      <c r="D114" s="56"/>
      <c r="E114" s="55"/>
      <c r="F114" s="55"/>
      <c r="G114" s="55"/>
      <c r="H114" s="55"/>
      <c r="I114" s="55"/>
      <c r="J114" s="55"/>
      <c r="K114" s="57"/>
      <c r="L114" s="58"/>
      <c r="M114" s="58"/>
      <c r="N114" s="59"/>
      <c r="O114" s="59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55"/>
      <c r="AN114" s="55"/>
      <c r="AO114" s="55"/>
      <c r="IM114" s="87"/>
    </row>
    <row r="115" spans="1:247" s="52" customFormat="1" ht="24" customHeight="1">
      <c r="A115" s="53"/>
      <c r="B115" s="54"/>
      <c r="C115" s="55"/>
      <c r="D115" s="56"/>
      <c r="E115" s="55"/>
      <c r="F115" s="55"/>
      <c r="G115" s="55"/>
      <c r="H115" s="55"/>
      <c r="I115" s="55"/>
      <c r="J115" s="55"/>
      <c r="K115" s="57"/>
      <c r="L115" s="58"/>
      <c r="M115" s="58"/>
      <c r="N115" s="59"/>
      <c r="O115" s="59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55"/>
      <c r="AN115" s="55"/>
      <c r="AO115" s="55"/>
      <c r="IM115" s="87"/>
    </row>
    <row r="116" spans="1:247" s="52" customFormat="1" ht="24" customHeight="1">
      <c r="A116" s="120"/>
      <c r="B116" s="54"/>
      <c r="C116" s="55"/>
      <c r="D116" s="56"/>
      <c r="E116" s="55"/>
      <c r="F116" s="55"/>
      <c r="G116" s="55"/>
      <c r="H116" s="55"/>
      <c r="I116" s="55"/>
      <c r="J116" s="55"/>
      <c r="K116" s="57"/>
      <c r="L116" s="58"/>
      <c r="M116" s="58"/>
      <c r="N116" s="59"/>
      <c r="O116" s="59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55"/>
      <c r="AN116" s="55"/>
      <c r="AO116" s="55"/>
      <c r="IM116" s="87"/>
    </row>
    <row r="117" spans="1:247" s="52" customFormat="1" ht="24" customHeight="1">
      <c r="A117" s="120"/>
      <c r="B117" s="54"/>
      <c r="C117" s="55"/>
      <c r="D117" s="56"/>
      <c r="E117" s="55"/>
      <c r="F117" s="55"/>
      <c r="G117" s="55"/>
      <c r="H117" s="55"/>
      <c r="I117" s="55"/>
      <c r="J117" s="55"/>
      <c r="K117" s="57"/>
      <c r="L117" s="58"/>
      <c r="M117" s="58"/>
      <c r="N117" s="59"/>
      <c r="O117" s="59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55"/>
      <c r="AN117" s="55"/>
      <c r="AO117" s="55"/>
      <c r="IM117" s="87"/>
    </row>
    <row r="118" spans="1:247" s="52" customFormat="1" ht="24" customHeight="1">
      <c r="A118" s="120"/>
      <c r="B118" s="54"/>
      <c r="C118" s="55"/>
      <c r="D118" s="56"/>
      <c r="E118" s="55"/>
      <c r="F118" s="55"/>
      <c r="G118" s="55"/>
      <c r="H118" s="55"/>
      <c r="I118" s="55"/>
      <c r="J118" s="55"/>
      <c r="K118" s="57"/>
      <c r="L118" s="58"/>
      <c r="M118" s="58"/>
      <c r="N118" s="59"/>
      <c r="O118" s="59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55"/>
      <c r="AN118" s="55"/>
      <c r="AO118" s="55"/>
      <c r="IM118" s="87"/>
    </row>
    <row r="119" spans="1:247" s="52" customFormat="1" ht="24" customHeight="1">
      <c r="A119" s="120"/>
      <c r="B119" s="54"/>
      <c r="C119" s="55"/>
      <c r="D119" s="56"/>
      <c r="E119" s="55"/>
      <c r="F119" s="55"/>
      <c r="G119" s="55"/>
      <c r="H119" s="55"/>
      <c r="I119" s="55"/>
      <c r="J119" s="55"/>
      <c r="K119" s="57"/>
      <c r="L119" s="58"/>
      <c r="M119" s="58"/>
      <c r="N119" s="59"/>
      <c r="O119" s="59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55"/>
      <c r="AN119" s="55"/>
      <c r="AO119" s="55"/>
      <c r="IM119" s="87"/>
    </row>
    <row r="120" spans="1:247" s="52" customFormat="1" ht="24" customHeight="1">
      <c r="A120" s="120"/>
      <c r="B120" s="54"/>
      <c r="C120" s="55"/>
      <c r="D120" s="56"/>
      <c r="E120" s="55"/>
      <c r="F120" s="55"/>
      <c r="G120" s="55"/>
      <c r="H120" s="55"/>
      <c r="I120" s="55"/>
      <c r="J120" s="55"/>
      <c r="K120" s="57"/>
      <c r="L120" s="58"/>
      <c r="M120" s="58"/>
      <c r="N120" s="59"/>
      <c r="O120" s="59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55"/>
      <c r="AN120" s="55"/>
      <c r="AO120" s="55"/>
      <c r="IM120" s="87"/>
    </row>
    <row r="121" spans="1:247" s="52" customFormat="1" ht="24" customHeight="1">
      <c r="A121" s="120"/>
      <c r="B121" s="54"/>
      <c r="C121" s="55"/>
      <c r="D121" s="56"/>
      <c r="E121" s="55"/>
      <c r="F121" s="55"/>
      <c r="G121" s="55"/>
      <c r="H121" s="55"/>
      <c r="I121" s="55"/>
      <c r="J121" s="55"/>
      <c r="K121" s="57"/>
      <c r="L121" s="58"/>
      <c r="M121" s="58"/>
      <c r="N121" s="59"/>
      <c r="O121" s="59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55"/>
      <c r="AN121" s="55"/>
      <c r="AO121" s="55"/>
      <c r="IM121" s="87"/>
    </row>
    <row r="122" spans="1:247" s="52" customFormat="1" ht="24" customHeight="1">
      <c r="A122" s="120"/>
      <c r="B122" s="54"/>
      <c r="C122" s="55"/>
      <c r="D122" s="56"/>
      <c r="E122" s="55"/>
      <c r="F122" s="55"/>
      <c r="G122" s="55"/>
      <c r="H122" s="55"/>
      <c r="I122" s="55"/>
      <c r="J122" s="55"/>
      <c r="K122" s="57"/>
      <c r="L122" s="58"/>
      <c r="M122" s="58"/>
      <c r="N122" s="59"/>
      <c r="O122" s="59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55"/>
      <c r="AN122" s="55"/>
      <c r="AO122" s="55"/>
      <c r="IM122" s="87"/>
    </row>
    <row r="123" spans="1:247" s="52" customFormat="1" ht="24" customHeight="1">
      <c r="A123" s="120"/>
      <c r="B123" s="54"/>
      <c r="C123" s="55"/>
      <c r="D123" s="56"/>
      <c r="E123" s="55"/>
      <c r="F123" s="55"/>
      <c r="G123" s="55"/>
      <c r="H123" s="55"/>
      <c r="I123" s="55"/>
      <c r="J123" s="55"/>
      <c r="K123" s="57"/>
      <c r="L123" s="58"/>
      <c r="M123" s="58"/>
      <c r="N123" s="59"/>
      <c r="O123" s="59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55"/>
      <c r="AN123" s="55"/>
      <c r="AO123" s="55"/>
      <c r="IM123" s="87"/>
    </row>
    <row r="124" spans="1:247" s="52" customFormat="1" ht="24" customHeight="1">
      <c r="A124" s="120"/>
      <c r="B124" s="54"/>
      <c r="C124" s="55"/>
      <c r="D124" s="56"/>
      <c r="E124" s="55"/>
      <c r="F124" s="55"/>
      <c r="G124" s="55"/>
      <c r="H124" s="55"/>
      <c r="I124" s="55"/>
      <c r="J124" s="55"/>
      <c r="K124" s="57"/>
      <c r="L124" s="58"/>
      <c r="M124" s="58"/>
      <c r="N124" s="59"/>
      <c r="O124" s="59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55"/>
      <c r="AN124" s="55"/>
      <c r="AO124" s="55"/>
      <c r="IM124" s="87"/>
    </row>
    <row r="125" spans="1:247" s="52" customFormat="1" ht="24" customHeight="1">
      <c r="A125" s="120"/>
      <c r="B125" s="54"/>
      <c r="C125" s="55"/>
      <c r="D125" s="56"/>
      <c r="E125" s="55"/>
      <c r="F125" s="55"/>
      <c r="G125" s="55"/>
      <c r="H125" s="55"/>
      <c r="I125" s="55"/>
      <c r="J125" s="55"/>
      <c r="K125" s="57"/>
      <c r="L125" s="58"/>
      <c r="M125" s="58"/>
      <c r="N125" s="59"/>
      <c r="O125" s="59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55"/>
      <c r="AN125" s="55"/>
      <c r="AO125" s="55"/>
      <c r="IM125" s="87"/>
    </row>
    <row r="126" spans="1:247" s="52" customFormat="1" ht="24" customHeight="1">
      <c r="A126" s="120"/>
      <c r="B126" s="54"/>
      <c r="C126" s="55"/>
      <c r="D126" s="56"/>
      <c r="E126" s="55"/>
      <c r="F126" s="55"/>
      <c r="G126" s="55"/>
      <c r="H126" s="55"/>
      <c r="I126" s="55"/>
      <c r="J126" s="55"/>
      <c r="K126" s="57"/>
      <c r="L126" s="58"/>
      <c r="M126" s="58"/>
      <c r="N126" s="59"/>
      <c r="O126" s="59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55"/>
      <c r="AN126" s="55"/>
      <c r="AO126" s="55"/>
      <c r="IM126" s="87"/>
    </row>
    <row r="127" spans="1:247" s="52" customFormat="1" ht="24" customHeight="1">
      <c r="A127" s="120"/>
      <c r="B127" s="54"/>
      <c r="C127" s="55"/>
      <c r="D127" s="56"/>
      <c r="E127" s="55"/>
      <c r="F127" s="55"/>
      <c r="G127" s="55"/>
      <c r="H127" s="55"/>
      <c r="I127" s="55"/>
      <c r="J127" s="55"/>
      <c r="K127" s="57"/>
      <c r="L127" s="58"/>
      <c r="M127" s="58"/>
      <c r="N127" s="59"/>
      <c r="O127" s="59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55"/>
      <c r="AN127" s="55"/>
      <c r="AO127" s="55"/>
      <c r="IM127" s="87"/>
    </row>
    <row r="128" spans="1:247" s="52" customFormat="1" ht="24" customHeight="1">
      <c r="A128" s="120"/>
      <c r="B128" s="54"/>
      <c r="C128" s="55"/>
      <c r="D128" s="56"/>
      <c r="E128" s="55"/>
      <c r="F128" s="55"/>
      <c r="G128" s="55"/>
      <c r="H128" s="55"/>
      <c r="I128" s="55"/>
      <c r="J128" s="55"/>
      <c r="K128" s="57"/>
      <c r="L128" s="58"/>
      <c r="M128" s="58"/>
      <c r="N128" s="59"/>
      <c r="O128" s="59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55"/>
      <c r="AN128" s="55"/>
      <c r="AO128" s="55"/>
      <c r="IM128" s="87"/>
    </row>
    <row r="129" spans="1:247" s="52" customFormat="1" ht="24" customHeight="1">
      <c r="A129" s="120"/>
      <c r="B129" s="54"/>
      <c r="C129" s="55"/>
      <c r="D129" s="56"/>
      <c r="E129" s="55"/>
      <c r="F129" s="55"/>
      <c r="G129" s="55"/>
      <c r="H129" s="55"/>
      <c r="I129" s="55"/>
      <c r="J129" s="55"/>
      <c r="K129" s="57"/>
      <c r="L129" s="58"/>
      <c r="M129" s="58"/>
      <c r="N129" s="59"/>
      <c r="O129" s="59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55"/>
      <c r="AN129" s="55"/>
      <c r="AO129" s="55"/>
      <c r="IM129" s="87"/>
    </row>
    <row r="130" spans="1:247" s="52" customFormat="1" ht="24" customHeight="1">
      <c r="A130" s="120"/>
      <c r="B130" s="54"/>
      <c r="C130" s="55"/>
      <c r="D130" s="56"/>
      <c r="E130" s="55"/>
      <c r="F130" s="55"/>
      <c r="G130" s="55"/>
      <c r="H130" s="55"/>
      <c r="I130" s="55"/>
      <c r="J130" s="55"/>
      <c r="K130" s="57"/>
      <c r="L130" s="58"/>
      <c r="M130" s="58"/>
      <c r="N130" s="59"/>
      <c r="O130" s="59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55"/>
      <c r="AN130" s="55"/>
      <c r="AO130" s="55"/>
      <c r="IM130" s="87"/>
    </row>
    <row r="131" spans="1:247" s="52" customFormat="1" ht="24" customHeight="1">
      <c r="A131" s="120"/>
      <c r="B131" s="54"/>
      <c r="C131" s="55"/>
      <c r="D131" s="56"/>
      <c r="E131" s="55"/>
      <c r="F131" s="55"/>
      <c r="G131" s="55"/>
      <c r="H131" s="55"/>
      <c r="I131" s="55"/>
      <c r="J131" s="55"/>
      <c r="K131" s="57"/>
      <c r="L131" s="58"/>
      <c r="M131" s="58"/>
      <c r="N131" s="59"/>
      <c r="O131" s="59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55"/>
      <c r="AN131" s="55"/>
      <c r="AO131" s="55"/>
      <c r="IM131" s="87"/>
    </row>
    <row r="132" spans="1:247" s="52" customFormat="1" ht="24" customHeight="1">
      <c r="A132" s="120"/>
      <c r="B132" s="54"/>
      <c r="C132" s="55"/>
      <c r="D132" s="56"/>
      <c r="E132" s="55"/>
      <c r="F132" s="55"/>
      <c r="G132" s="55"/>
      <c r="H132" s="55"/>
      <c r="I132" s="55"/>
      <c r="J132" s="55"/>
      <c r="K132" s="57"/>
      <c r="L132" s="58"/>
      <c r="M132" s="58"/>
      <c r="N132" s="59"/>
      <c r="O132" s="59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55"/>
      <c r="AN132" s="55"/>
      <c r="AO132" s="55"/>
      <c r="IM132" s="87"/>
    </row>
    <row r="133" spans="1:247" s="52" customFormat="1" ht="24" customHeight="1">
      <c r="A133" s="120"/>
      <c r="B133" s="54"/>
      <c r="C133" s="55"/>
      <c r="D133" s="56"/>
      <c r="E133" s="55"/>
      <c r="F133" s="55"/>
      <c r="G133" s="55"/>
      <c r="H133" s="55"/>
      <c r="I133" s="55"/>
      <c r="J133" s="55"/>
      <c r="K133" s="57"/>
      <c r="L133" s="58"/>
      <c r="M133" s="58"/>
      <c r="N133" s="59"/>
      <c r="O133" s="59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55"/>
      <c r="AN133" s="55"/>
      <c r="AO133" s="55"/>
      <c r="IM133" s="87"/>
    </row>
    <row r="134" spans="1:247" s="52" customFormat="1" ht="24" customHeight="1">
      <c r="A134" s="120"/>
      <c r="B134" s="54"/>
      <c r="C134" s="55"/>
      <c r="D134" s="56"/>
      <c r="E134" s="55"/>
      <c r="F134" s="55"/>
      <c r="G134" s="55"/>
      <c r="H134" s="55"/>
      <c r="I134" s="55"/>
      <c r="J134" s="55"/>
      <c r="K134" s="57"/>
      <c r="L134" s="58"/>
      <c r="M134" s="58"/>
      <c r="N134" s="59"/>
      <c r="O134" s="59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55"/>
      <c r="AN134" s="55"/>
      <c r="AO134" s="55"/>
      <c r="IM134" s="87"/>
    </row>
    <row r="64341" spans="1:247" s="121" customFormat="1" ht="24" customHeight="1">
      <c r="A64341" s="52" t="s">
        <v>166</v>
      </c>
      <c r="C64341" s="70"/>
      <c r="D64341" s="71"/>
      <c r="E64341" s="70"/>
      <c r="F64341" s="70"/>
      <c r="G64341" s="70"/>
      <c r="H64341" s="70"/>
      <c r="I64341" s="70"/>
      <c r="J64341" s="70"/>
      <c r="K64341" s="72"/>
      <c r="L64341" s="73"/>
      <c r="M64341" s="73"/>
      <c r="N64341" s="74"/>
      <c r="O64341" s="74"/>
      <c r="P64341" s="75"/>
      <c r="Q64341" s="75"/>
      <c r="R64341" s="75"/>
      <c r="S64341" s="75"/>
      <c r="T64341" s="75"/>
      <c r="U64341" s="75"/>
      <c r="V64341" s="75"/>
      <c r="W64341" s="75"/>
      <c r="X64341" s="75"/>
      <c r="Y64341" s="75"/>
      <c r="Z64341" s="75"/>
      <c r="AA64341" s="75"/>
      <c r="AB64341" s="75"/>
      <c r="AC64341" s="75"/>
      <c r="AD64341" s="75"/>
      <c r="AE64341" s="75"/>
      <c r="AF64341" s="75"/>
      <c r="AG64341" s="75"/>
      <c r="AH64341" s="75"/>
      <c r="AI64341" s="75"/>
      <c r="AJ64341" s="75"/>
      <c r="AK64341" s="75"/>
      <c r="AL64341" s="75"/>
      <c r="AM64341" s="70"/>
      <c r="AN64341" s="70"/>
      <c r="AO64341" s="70"/>
      <c r="AP64341" s="52"/>
      <c r="AQ64341" s="52"/>
      <c r="AR64341" s="52"/>
      <c r="AS64341" s="52"/>
      <c r="AT64341" s="52"/>
      <c r="AU64341" s="52"/>
      <c r="AV64341" s="52"/>
      <c r="AW64341" s="52"/>
      <c r="AX64341" s="52"/>
      <c r="AY64341" s="52"/>
      <c r="AZ64341" s="52"/>
      <c r="BA64341" s="52"/>
      <c r="BB64341" s="52"/>
      <c r="BC64341" s="52"/>
      <c r="BD64341" s="52"/>
      <c r="BE64341" s="52"/>
      <c r="BF64341" s="52"/>
      <c r="BG64341" s="52"/>
      <c r="BH64341" s="52"/>
      <c r="BI64341" s="52"/>
      <c r="BJ64341" s="52"/>
      <c r="BK64341" s="52"/>
      <c r="BL64341" s="52"/>
      <c r="BM64341" s="52"/>
      <c r="BN64341" s="52"/>
      <c r="BO64341" s="52"/>
      <c r="BP64341" s="52"/>
      <c r="BQ64341" s="52"/>
      <c r="BR64341" s="52"/>
      <c r="BS64341" s="52"/>
      <c r="BT64341" s="52"/>
      <c r="BU64341" s="52"/>
      <c r="BV64341" s="52"/>
      <c r="BW64341" s="52"/>
      <c r="BX64341" s="52"/>
      <c r="BY64341" s="52"/>
      <c r="BZ64341" s="52"/>
      <c r="CA64341" s="52"/>
      <c r="CB64341" s="52"/>
      <c r="CC64341" s="52"/>
      <c r="CD64341" s="52"/>
      <c r="CE64341" s="52"/>
      <c r="CF64341" s="52"/>
      <c r="CG64341" s="52"/>
      <c r="CH64341" s="52"/>
      <c r="CI64341" s="52"/>
      <c r="CJ64341" s="52"/>
      <c r="CK64341" s="52"/>
      <c r="CL64341" s="52"/>
      <c r="CM64341" s="52"/>
      <c r="CN64341" s="52"/>
      <c r="CO64341" s="52"/>
      <c r="CP64341" s="52"/>
      <c r="CQ64341" s="52"/>
      <c r="CR64341" s="52"/>
      <c r="CS64341" s="52"/>
      <c r="CT64341" s="52"/>
      <c r="CU64341" s="52"/>
      <c r="CV64341" s="52"/>
      <c r="CW64341" s="52"/>
      <c r="CX64341" s="52"/>
      <c r="CY64341" s="52"/>
      <c r="CZ64341" s="52"/>
      <c r="DA64341" s="52"/>
      <c r="DB64341" s="52"/>
      <c r="DC64341" s="52"/>
      <c r="DD64341" s="52"/>
      <c r="DE64341" s="52"/>
      <c r="DF64341" s="52"/>
      <c r="DG64341" s="52"/>
      <c r="DH64341" s="52"/>
      <c r="DI64341" s="52"/>
      <c r="DJ64341" s="52"/>
      <c r="DK64341" s="52"/>
      <c r="DL64341" s="52"/>
      <c r="DM64341" s="52"/>
      <c r="DN64341" s="52"/>
      <c r="DO64341" s="52"/>
      <c r="DP64341" s="52"/>
      <c r="DQ64341" s="52"/>
      <c r="DR64341" s="52"/>
      <c r="DS64341" s="52"/>
      <c r="DT64341" s="52"/>
      <c r="DU64341" s="52"/>
      <c r="DV64341" s="52"/>
      <c r="DW64341" s="52"/>
      <c r="DX64341" s="52"/>
      <c r="DY64341" s="52"/>
      <c r="DZ64341" s="52"/>
      <c r="EA64341" s="52"/>
      <c r="EB64341" s="52"/>
      <c r="EC64341" s="52"/>
      <c r="ED64341" s="52"/>
      <c r="EE64341" s="52"/>
      <c r="EF64341" s="52"/>
      <c r="EG64341" s="52"/>
      <c r="EH64341" s="52"/>
      <c r="EI64341" s="52"/>
      <c r="EJ64341" s="52"/>
      <c r="EK64341" s="52"/>
      <c r="EL64341" s="52"/>
      <c r="EM64341" s="52"/>
      <c r="EN64341" s="52"/>
      <c r="EO64341" s="52"/>
      <c r="EP64341" s="52"/>
      <c r="EQ64341" s="52"/>
      <c r="ER64341" s="52"/>
      <c r="ES64341" s="52"/>
      <c r="ET64341" s="52"/>
      <c r="EU64341" s="52"/>
      <c r="EV64341" s="52"/>
      <c r="EW64341" s="52"/>
      <c r="EX64341" s="52"/>
      <c r="EY64341" s="52"/>
      <c r="EZ64341" s="52"/>
      <c r="FA64341" s="52"/>
      <c r="FB64341" s="52"/>
      <c r="FC64341" s="52"/>
      <c r="FD64341" s="52"/>
      <c r="FE64341" s="52"/>
      <c r="FF64341" s="52"/>
      <c r="FG64341" s="52"/>
      <c r="FH64341" s="52"/>
      <c r="FI64341" s="52"/>
      <c r="FJ64341" s="52"/>
      <c r="FK64341" s="52"/>
      <c r="FL64341" s="52"/>
      <c r="FM64341" s="52"/>
      <c r="FN64341" s="52"/>
      <c r="FO64341" s="52"/>
      <c r="FP64341" s="52"/>
      <c r="FQ64341" s="52"/>
      <c r="FR64341" s="52"/>
      <c r="FS64341" s="52"/>
      <c r="FT64341" s="52"/>
      <c r="FU64341" s="52"/>
      <c r="FV64341" s="52"/>
      <c r="FW64341" s="52"/>
      <c r="FX64341" s="52"/>
      <c r="FY64341" s="52"/>
      <c r="FZ64341" s="52"/>
      <c r="GA64341" s="52"/>
      <c r="GB64341" s="52"/>
      <c r="GC64341" s="52"/>
      <c r="GD64341" s="52"/>
      <c r="GE64341" s="52"/>
      <c r="GF64341" s="52"/>
      <c r="GG64341" s="52"/>
      <c r="GH64341" s="52"/>
      <c r="GI64341" s="52"/>
      <c r="GJ64341" s="52"/>
      <c r="GK64341" s="52"/>
      <c r="GL64341" s="52"/>
      <c r="GM64341" s="52"/>
      <c r="GN64341" s="52"/>
      <c r="GO64341" s="52"/>
      <c r="GP64341" s="52"/>
      <c r="GQ64341" s="52"/>
      <c r="GR64341" s="52"/>
      <c r="GS64341" s="52"/>
      <c r="GT64341" s="52"/>
      <c r="GU64341" s="52"/>
      <c r="GV64341" s="52"/>
      <c r="GW64341" s="52"/>
      <c r="GX64341" s="52"/>
      <c r="GY64341" s="52"/>
      <c r="GZ64341" s="52"/>
      <c r="HA64341" s="52"/>
      <c r="HB64341" s="52"/>
      <c r="HC64341" s="52"/>
      <c r="HD64341" s="52"/>
      <c r="HE64341" s="52"/>
      <c r="HF64341" s="52"/>
      <c r="HG64341" s="52"/>
      <c r="HH64341" s="52"/>
      <c r="HI64341" s="52"/>
      <c r="HJ64341" s="52"/>
      <c r="HK64341" s="52"/>
      <c r="HL64341" s="52"/>
      <c r="HM64341" s="52"/>
      <c r="HN64341" s="52"/>
      <c r="HO64341" s="52"/>
      <c r="HP64341" s="52"/>
      <c r="HQ64341" s="52"/>
      <c r="HR64341" s="52"/>
      <c r="HS64341" s="52"/>
      <c r="HT64341" s="52"/>
      <c r="HU64341" s="52"/>
      <c r="HV64341" s="52"/>
      <c r="HW64341" s="52"/>
      <c r="HX64341" s="52"/>
      <c r="HY64341" s="52"/>
      <c r="HZ64341" s="52"/>
      <c r="IA64341" s="52"/>
      <c r="IB64341" s="52"/>
      <c r="IC64341" s="52"/>
      <c r="ID64341" s="52"/>
      <c r="IE64341" s="52"/>
      <c r="IF64341" s="52"/>
      <c r="IG64341" s="52"/>
      <c r="IH64341" s="52"/>
      <c r="II64341" s="52"/>
      <c r="IJ64341" s="52"/>
      <c r="IK64341" s="52"/>
      <c r="IL64341" s="52"/>
      <c r="IM64341" s="87"/>
    </row>
  </sheetData>
  <autoFilter ref="A1:AO113" xr:uid="{5DC06DBC-8FD4-47A0-B4D0-0E3C04B2F204}">
    <filterColumn colId="3">
      <filters>
        <filter val="3W"/>
      </filters>
    </filterColumn>
  </autoFilter>
  <phoneticPr fontId="4" type="noConversion"/>
  <conditionalFormatting sqref="AN1:AN65391">
    <cfRule type="cellIs" dxfId="12" priority="23" stopIfTrue="1" operator="equal">
      <formula>"RLHT"</formula>
    </cfRule>
    <cfRule type="cellIs" dxfId="11" priority="24" stopIfTrue="1" operator="between">
      <formula>"RHT"</formula>
      <formula>"RLT"</formula>
    </cfRule>
  </conditionalFormatting>
  <conditionalFormatting sqref="G2">
    <cfRule type="duplicateValues" dxfId="10" priority="19" stopIfTrue="1"/>
    <cfRule type="duplicateValues" priority="20" stopIfTrue="1"/>
  </conditionalFormatting>
  <conditionalFormatting sqref="G3">
    <cfRule type="duplicateValues" dxfId="9" priority="17" stopIfTrue="1"/>
    <cfRule type="duplicateValues" priority="18" stopIfTrue="1"/>
  </conditionalFormatting>
  <conditionalFormatting sqref="G4">
    <cfRule type="duplicateValues" dxfId="8" priority="15" stopIfTrue="1"/>
    <cfRule type="duplicateValues" priority="16" stopIfTrue="1"/>
  </conditionalFormatting>
  <conditionalFormatting sqref="G92">
    <cfRule type="duplicateValues" dxfId="7" priority="5" stopIfTrue="1"/>
    <cfRule type="duplicateValues" priority="6" stopIfTrue="1"/>
  </conditionalFormatting>
  <conditionalFormatting sqref="G93">
    <cfRule type="duplicateValues" dxfId="6" priority="3" stopIfTrue="1"/>
    <cfRule type="duplicateValues" priority="4" stopIfTrue="1"/>
  </conditionalFormatting>
  <conditionalFormatting sqref="G94">
    <cfRule type="duplicateValues" dxfId="5" priority="1" stopIfTrue="1"/>
    <cfRule type="duplicateValues" priority="2" stopIfTrue="1"/>
  </conditionalFormatting>
  <conditionalFormatting sqref="G87:G91">
    <cfRule type="duplicateValues" dxfId="4" priority="311" stopIfTrue="1"/>
    <cfRule type="duplicateValues" priority="312" stopIfTrue="1"/>
  </conditionalFormatting>
  <conditionalFormatting sqref="G95:G65391 G1 G5:G86">
    <cfRule type="duplicateValues" dxfId="3" priority="341" stopIfTrue="1"/>
    <cfRule type="duplicateValues" priority="342" stopIfTrue="1"/>
  </conditionalFormatting>
  <pageMargins left="0.118110236220472" right="0.118110236220472" top="0.74803149606299191" bottom="0.74803149606299191" header="0.31496062992126" footer="0.31496062992126"/>
  <pageSetup paperSize="9" scale="8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C045-7189-420B-B996-A188A94483C8}">
  <dimension ref="A1:IK64408"/>
  <sheetViews>
    <sheetView workbookViewId="0">
      <pane ySplit="1" topLeftCell="A23" activePane="bottomLeft" state="frozen"/>
      <selection pane="bottomLeft" activeCell="A28" sqref="A28:XFD28"/>
    </sheetView>
  </sheetViews>
  <sheetFormatPr defaultColWidth="6.25" defaultRowHeight="24" customHeight="1"/>
  <cols>
    <col min="1" max="1" width="5.75" style="62" customWidth="1"/>
    <col min="2" max="2" width="4.875" style="69" customWidth="1"/>
    <col min="3" max="3" width="4.125" style="76" customWidth="1"/>
    <col min="4" max="4" width="4" style="77" customWidth="1"/>
    <col min="5" max="5" width="8" style="76" customWidth="1"/>
    <col min="6" max="6" width="5.5" style="76" customWidth="1"/>
    <col min="7" max="7" width="10.375" style="76" customWidth="1"/>
    <col min="8" max="8" width="8.125" style="76" customWidth="1"/>
    <col min="9" max="9" width="8.875" style="76" hidden="1" customWidth="1"/>
    <col min="10" max="10" width="9.875" style="76" hidden="1" customWidth="1"/>
    <col min="11" max="11" width="9.125" style="76" hidden="1" customWidth="1"/>
    <col min="12" max="12" width="6.625" style="78" customWidth="1"/>
    <col min="13" max="13" width="6.75" style="79" customWidth="1"/>
    <col min="14" max="14" width="5.875" style="79" customWidth="1"/>
    <col min="15" max="16" width="7.125" style="80" customWidth="1"/>
    <col min="17" max="32" width="5.25" style="81" customWidth="1"/>
    <col min="33" max="35" width="6.25" style="81" customWidth="1"/>
    <col min="36" max="36" width="4.875" style="76" customWidth="1"/>
    <col min="37" max="37" width="4.375" style="76" customWidth="1"/>
    <col min="38" max="38" width="5.5" style="82" customWidth="1"/>
    <col min="39" max="39" width="10.125" style="76" customWidth="1"/>
    <col min="40" max="244" width="6.25" style="62"/>
    <col min="245" max="250" width="6.25" style="64"/>
    <col min="251" max="251" width="5.75" style="64" customWidth="1"/>
    <col min="252" max="252" width="4.875" style="64" customWidth="1"/>
    <col min="253" max="253" width="4.75" style="64" customWidth="1"/>
    <col min="254" max="254" width="4" style="64" customWidth="1"/>
    <col min="255" max="255" width="8" style="64" customWidth="1"/>
    <col min="256" max="256" width="5.5" style="64" customWidth="1"/>
    <col min="257" max="257" width="10.375" style="64" customWidth="1"/>
    <col min="258" max="259" width="8.875" style="64" customWidth="1"/>
    <col min="260" max="260" width="10.5" style="64" customWidth="1"/>
    <col min="261" max="261" width="10.25" style="64" customWidth="1"/>
    <col min="262" max="262" width="6.25" style="64"/>
    <col min="263" max="263" width="7.5" style="64" customWidth="1"/>
    <col min="264" max="264" width="7.75" style="64" customWidth="1"/>
    <col min="265" max="265" width="7.25" style="64" customWidth="1"/>
    <col min="266" max="266" width="7.75" style="64" customWidth="1"/>
    <col min="267" max="267" width="6.375" style="64" customWidth="1"/>
    <col min="268" max="280" width="6.25" style="64"/>
    <col min="281" max="281" width="7" style="64" customWidth="1"/>
    <col min="282" max="282" width="6.625" style="64" customWidth="1"/>
    <col min="283" max="283" width="5.625" style="64" customWidth="1"/>
    <col min="284" max="284" width="6.25" style="64"/>
    <col min="285" max="285" width="6.625" style="64" customWidth="1"/>
    <col min="286" max="286" width="5" style="64" customWidth="1"/>
    <col min="287" max="289" width="6.25" style="64"/>
    <col min="290" max="290" width="4.875" style="64" customWidth="1"/>
    <col min="291" max="291" width="4.375" style="64" customWidth="1"/>
    <col min="292" max="292" width="5.5" style="64" customWidth="1"/>
    <col min="293" max="293" width="7.875" style="64" customWidth="1"/>
    <col min="294" max="294" width="17" style="64" customWidth="1"/>
    <col min="295" max="295" width="12.375" style="64" customWidth="1"/>
    <col min="296" max="506" width="6.25" style="64"/>
    <col min="507" max="507" width="5.75" style="64" customWidth="1"/>
    <col min="508" max="508" width="4.875" style="64" customWidth="1"/>
    <col min="509" max="509" width="4.75" style="64" customWidth="1"/>
    <col min="510" max="510" width="4" style="64" customWidth="1"/>
    <col min="511" max="511" width="8" style="64" customWidth="1"/>
    <col min="512" max="512" width="5.5" style="64" customWidth="1"/>
    <col min="513" max="513" width="10.375" style="64" customWidth="1"/>
    <col min="514" max="515" width="8.875" style="64" customWidth="1"/>
    <col min="516" max="516" width="10.5" style="64" customWidth="1"/>
    <col min="517" max="517" width="10.25" style="64" customWidth="1"/>
    <col min="518" max="518" width="6.25" style="64"/>
    <col min="519" max="519" width="7.5" style="64" customWidth="1"/>
    <col min="520" max="520" width="7.75" style="64" customWidth="1"/>
    <col min="521" max="521" width="7.25" style="64" customWidth="1"/>
    <col min="522" max="522" width="7.75" style="64" customWidth="1"/>
    <col min="523" max="523" width="6.375" style="64" customWidth="1"/>
    <col min="524" max="536" width="6.25" style="64"/>
    <col min="537" max="537" width="7" style="64" customWidth="1"/>
    <col min="538" max="538" width="6.625" style="64" customWidth="1"/>
    <col min="539" max="539" width="5.625" style="64" customWidth="1"/>
    <col min="540" max="540" width="6.25" style="64"/>
    <col min="541" max="541" width="6.625" style="64" customWidth="1"/>
    <col min="542" max="542" width="5" style="64" customWidth="1"/>
    <col min="543" max="545" width="6.25" style="64"/>
    <col min="546" max="546" width="4.875" style="64" customWidth="1"/>
    <col min="547" max="547" width="4.375" style="64" customWidth="1"/>
    <col min="548" max="548" width="5.5" style="64" customWidth="1"/>
    <col min="549" max="549" width="7.875" style="64" customWidth="1"/>
    <col min="550" max="550" width="17" style="64" customWidth="1"/>
    <col min="551" max="551" width="12.375" style="64" customWidth="1"/>
    <col min="552" max="762" width="6.25" style="64"/>
    <col min="763" max="763" width="5.75" style="64" customWidth="1"/>
    <col min="764" max="764" width="4.875" style="64" customWidth="1"/>
    <col min="765" max="765" width="4.75" style="64" customWidth="1"/>
    <col min="766" max="766" width="4" style="64" customWidth="1"/>
    <col min="767" max="767" width="8" style="64" customWidth="1"/>
    <col min="768" max="768" width="5.5" style="64" customWidth="1"/>
    <col min="769" max="769" width="10.375" style="64" customWidth="1"/>
    <col min="770" max="771" width="8.875" style="64" customWidth="1"/>
    <col min="772" max="772" width="10.5" style="64" customWidth="1"/>
    <col min="773" max="773" width="10.25" style="64" customWidth="1"/>
    <col min="774" max="774" width="6.25" style="64"/>
    <col min="775" max="775" width="7.5" style="64" customWidth="1"/>
    <col min="776" max="776" width="7.75" style="64" customWidth="1"/>
    <col min="777" max="777" width="7.25" style="64" customWidth="1"/>
    <col min="778" max="778" width="7.75" style="64" customWidth="1"/>
    <col min="779" max="779" width="6.375" style="64" customWidth="1"/>
    <col min="780" max="792" width="6.25" style="64"/>
    <col min="793" max="793" width="7" style="64" customWidth="1"/>
    <col min="794" max="794" width="6.625" style="64" customWidth="1"/>
    <col min="795" max="795" width="5.625" style="64" customWidth="1"/>
    <col min="796" max="796" width="6.25" style="64"/>
    <col min="797" max="797" width="6.625" style="64" customWidth="1"/>
    <col min="798" max="798" width="5" style="64" customWidth="1"/>
    <col min="799" max="801" width="6.25" style="64"/>
    <col min="802" max="802" width="4.875" style="64" customWidth="1"/>
    <col min="803" max="803" width="4.375" style="64" customWidth="1"/>
    <col min="804" max="804" width="5.5" style="64" customWidth="1"/>
    <col min="805" max="805" width="7.875" style="64" customWidth="1"/>
    <col min="806" max="806" width="17" style="64" customWidth="1"/>
    <col min="807" max="807" width="12.375" style="64" customWidth="1"/>
    <col min="808" max="1018" width="6.25" style="64"/>
    <col min="1019" max="1019" width="5.75" style="64" customWidth="1"/>
    <col min="1020" max="1020" width="4.875" style="64" customWidth="1"/>
    <col min="1021" max="1021" width="4.75" style="64" customWidth="1"/>
    <col min="1022" max="1022" width="4" style="64" customWidth="1"/>
    <col min="1023" max="1023" width="8" style="64" customWidth="1"/>
    <col min="1024" max="1024" width="5.5" style="64" customWidth="1"/>
    <col min="1025" max="1025" width="10.375" style="64" customWidth="1"/>
    <col min="1026" max="1027" width="8.875" style="64" customWidth="1"/>
    <col min="1028" max="1028" width="10.5" style="64" customWidth="1"/>
    <col min="1029" max="1029" width="10.25" style="64" customWidth="1"/>
    <col min="1030" max="1030" width="6.25" style="64"/>
    <col min="1031" max="1031" width="7.5" style="64" customWidth="1"/>
    <col min="1032" max="1032" width="7.75" style="64" customWidth="1"/>
    <col min="1033" max="1033" width="7.25" style="64" customWidth="1"/>
    <col min="1034" max="1034" width="7.75" style="64" customWidth="1"/>
    <col min="1035" max="1035" width="6.375" style="64" customWidth="1"/>
    <col min="1036" max="1048" width="6.25" style="64"/>
    <col min="1049" max="1049" width="7" style="64" customWidth="1"/>
    <col min="1050" max="1050" width="6.625" style="64" customWidth="1"/>
    <col min="1051" max="1051" width="5.625" style="64" customWidth="1"/>
    <col min="1052" max="1052" width="6.25" style="64"/>
    <col min="1053" max="1053" width="6.625" style="64" customWidth="1"/>
    <col min="1054" max="1054" width="5" style="64" customWidth="1"/>
    <col min="1055" max="1057" width="6.25" style="64"/>
    <col min="1058" max="1058" width="4.875" style="64" customWidth="1"/>
    <col min="1059" max="1059" width="4.375" style="64" customWidth="1"/>
    <col min="1060" max="1060" width="5.5" style="64" customWidth="1"/>
    <col min="1061" max="1061" width="7.875" style="64" customWidth="1"/>
    <col min="1062" max="1062" width="17" style="64" customWidth="1"/>
    <col min="1063" max="1063" width="12.375" style="64" customWidth="1"/>
    <col min="1064" max="1274" width="6.25" style="64"/>
    <col min="1275" max="1275" width="5.75" style="64" customWidth="1"/>
    <col min="1276" max="1276" width="4.875" style="64" customWidth="1"/>
    <col min="1277" max="1277" width="4.75" style="64" customWidth="1"/>
    <col min="1278" max="1278" width="4" style="64" customWidth="1"/>
    <col min="1279" max="1279" width="8" style="64" customWidth="1"/>
    <col min="1280" max="1280" width="5.5" style="64" customWidth="1"/>
    <col min="1281" max="1281" width="10.375" style="64" customWidth="1"/>
    <col min="1282" max="1283" width="8.875" style="64" customWidth="1"/>
    <col min="1284" max="1284" width="10.5" style="64" customWidth="1"/>
    <col min="1285" max="1285" width="10.25" style="64" customWidth="1"/>
    <col min="1286" max="1286" width="6.25" style="64"/>
    <col min="1287" max="1287" width="7.5" style="64" customWidth="1"/>
    <col min="1288" max="1288" width="7.75" style="64" customWidth="1"/>
    <col min="1289" max="1289" width="7.25" style="64" customWidth="1"/>
    <col min="1290" max="1290" width="7.75" style="64" customWidth="1"/>
    <col min="1291" max="1291" width="6.375" style="64" customWidth="1"/>
    <col min="1292" max="1304" width="6.25" style="64"/>
    <col min="1305" max="1305" width="7" style="64" customWidth="1"/>
    <col min="1306" max="1306" width="6.625" style="64" customWidth="1"/>
    <col min="1307" max="1307" width="5.625" style="64" customWidth="1"/>
    <col min="1308" max="1308" width="6.25" style="64"/>
    <col min="1309" max="1309" width="6.625" style="64" customWidth="1"/>
    <col min="1310" max="1310" width="5" style="64" customWidth="1"/>
    <col min="1311" max="1313" width="6.25" style="64"/>
    <col min="1314" max="1314" width="4.875" style="64" customWidth="1"/>
    <col min="1315" max="1315" width="4.375" style="64" customWidth="1"/>
    <col min="1316" max="1316" width="5.5" style="64" customWidth="1"/>
    <col min="1317" max="1317" width="7.875" style="64" customWidth="1"/>
    <col min="1318" max="1318" width="17" style="64" customWidth="1"/>
    <col min="1319" max="1319" width="12.375" style="64" customWidth="1"/>
    <col min="1320" max="1530" width="6.25" style="64"/>
    <col min="1531" max="1531" width="5.75" style="64" customWidth="1"/>
    <col min="1532" max="1532" width="4.875" style="64" customWidth="1"/>
    <col min="1533" max="1533" width="4.75" style="64" customWidth="1"/>
    <col min="1534" max="1534" width="4" style="64" customWidth="1"/>
    <col min="1535" max="1535" width="8" style="64" customWidth="1"/>
    <col min="1536" max="1536" width="5.5" style="64" customWidth="1"/>
    <col min="1537" max="1537" width="10.375" style="64" customWidth="1"/>
    <col min="1538" max="1539" width="8.875" style="64" customWidth="1"/>
    <col min="1540" max="1540" width="10.5" style="64" customWidth="1"/>
    <col min="1541" max="1541" width="10.25" style="64" customWidth="1"/>
    <col min="1542" max="1542" width="6.25" style="64"/>
    <col min="1543" max="1543" width="7.5" style="64" customWidth="1"/>
    <col min="1544" max="1544" width="7.75" style="64" customWidth="1"/>
    <col min="1545" max="1545" width="7.25" style="64" customWidth="1"/>
    <col min="1546" max="1546" width="7.75" style="64" customWidth="1"/>
    <col min="1547" max="1547" width="6.375" style="64" customWidth="1"/>
    <col min="1548" max="1560" width="6.25" style="64"/>
    <col min="1561" max="1561" width="7" style="64" customWidth="1"/>
    <col min="1562" max="1562" width="6.625" style="64" customWidth="1"/>
    <col min="1563" max="1563" width="5.625" style="64" customWidth="1"/>
    <col min="1564" max="1564" width="6.25" style="64"/>
    <col min="1565" max="1565" width="6.625" style="64" customWidth="1"/>
    <col min="1566" max="1566" width="5" style="64" customWidth="1"/>
    <col min="1567" max="1569" width="6.25" style="64"/>
    <col min="1570" max="1570" width="4.875" style="64" customWidth="1"/>
    <col min="1571" max="1571" width="4.375" style="64" customWidth="1"/>
    <col min="1572" max="1572" width="5.5" style="64" customWidth="1"/>
    <col min="1573" max="1573" width="7.875" style="64" customWidth="1"/>
    <col min="1574" max="1574" width="17" style="64" customWidth="1"/>
    <col min="1575" max="1575" width="12.375" style="64" customWidth="1"/>
    <col min="1576" max="1786" width="6.25" style="64"/>
    <col min="1787" max="1787" width="5.75" style="64" customWidth="1"/>
    <col min="1788" max="1788" width="4.875" style="64" customWidth="1"/>
    <col min="1789" max="1789" width="4.75" style="64" customWidth="1"/>
    <col min="1790" max="1790" width="4" style="64" customWidth="1"/>
    <col min="1791" max="1791" width="8" style="64" customWidth="1"/>
    <col min="1792" max="1792" width="5.5" style="64" customWidth="1"/>
    <col min="1793" max="1793" width="10.375" style="64" customWidth="1"/>
    <col min="1794" max="1795" width="8.875" style="64" customWidth="1"/>
    <col min="1796" max="1796" width="10.5" style="64" customWidth="1"/>
    <col min="1797" max="1797" width="10.25" style="64" customWidth="1"/>
    <col min="1798" max="1798" width="6.25" style="64"/>
    <col min="1799" max="1799" width="7.5" style="64" customWidth="1"/>
    <col min="1800" max="1800" width="7.75" style="64" customWidth="1"/>
    <col min="1801" max="1801" width="7.25" style="64" customWidth="1"/>
    <col min="1802" max="1802" width="7.75" style="64" customWidth="1"/>
    <col min="1803" max="1803" width="6.375" style="64" customWidth="1"/>
    <col min="1804" max="1816" width="6.25" style="64"/>
    <col min="1817" max="1817" width="7" style="64" customWidth="1"/>
    <col min="1818" max="1818" width="6.625" style="64" customWidth="1"/>
    <col min="1819" max="1819" width="5.625" style="64" customWidth="1"/>
    <col min="1820" max="1820" width="6.25" style="64"/>
    <col min="1821" max="1821" width="6.625" style="64" customWidth="1"/>
    <col min="1822" max="1822" width="5" style="64" customWidth="1"/>
    <col min="1823" max="1825" width="6.25" style="64"/>
    <col min="1826" max="1826" width="4.875" style="64" customWidth="1"/>
    <col min="1827" max="1827" width="4.375" style="64" customWidth="1"/>
    <col min="1828" max="1828" width="5.5" style="64" customWidth="1"/>
    <col min="1829" max="1829" width="7.875" style="64" customWidth="1"/>
    <col min="1830" max="1830" width="17" style="64" customWidth="1"/>
    <col min="1831" max="1831" width="12.375" style="64" customWidth="1"/>
    <col min="1832" max="2042" width="6.25" style="64"/>
    <col min="2043" max="2043" width="5.75" style="64" customWidth="1"/>
    <col min="2044" max="2044" width="4.875" style="64" customWidth="1"/>
    <col min="2045" max="2045" width="4.75" style="64" customWidth="1"/>
    <col min="2046" max="2046" width="4" style="64" customWidth="1"/>
    <col min="2047" max="2047" width="8" style="64" customWidth="1"/>
    <col min="2048" max="2048" width="5.5" style="64" customWidth="1"/>
    <col min="2049" max="2049" width="10.375" style="64" customWidth="1"/>
    <col min="2050" max="2051" width="8.875" style="64" customWidth="1"/>
    <col min="2052" max="2052" width="10.5" style="64" customWidth="1"/>
    <col min="2053" max="2053" width="10.25" style="64" customWidth="1"/>
    <col min="2054" max="2054" width="6.25" style="64"/>
    <col min="2055" max="2055" width="7.5" style="64" customWidth="1"/>
    <col min="2056" max="2056" width="7.75" style="64" customWidth="1"/>
    <col min="2057" max="2057" width="7.25" style="64" customWidth="1"/>
    <col min="2058" max="2058" width="7.75" style="64" customWidth="1"/>
    <col min="2059" max="2059" width="6.375" style="64" customWidth="1"/>
    <col min="2060" max="2072" width="6.25" style="64"/>
    <col min="2073" max="2073" width="7" style="64" customWidth="1"/>
    <col min="2074" max="2074" width="6.625" style="64" customWidth="1"/>
    <col min="2075" max="2075" width="5.625" style="64" customWidth="1"/>
    <col min="2076" max="2076" width="6.25" style="64"/>
    <col min="2077" max="2077" width="6.625" style="64" customWidth="1"/>
    <col min="2078" max="2078" width="5" style="64" customWidth="1"/>
    <col min="2079" max="2081" width="6.25" style="64"/>
    <col min="2082" max="2082" width="4.875" style="64" customWidth="1"/>
    <col min="2083" max="2083" width="4.375" style="64" customWidth="1"/>
    <col min="2084" max="2084" width="5.5" style="64" customWidth="1"/>
    <col min="2085" max="2085" width="7.875" style="64" customWidth="1"/>
    <col min="2086" max="2086" width="17" style="64" customWidth="1"/>
    <col min="2087" max="2087" width="12.375" style="64" customWidth="1"/>
    <col min="2088" max="2298" width="6.25" style="64"/>
    <col min="2299" max="2299" width="5.75" style="64" customWidth="1"/>
    <col min="2300" max="2300" width="4.875" style="64" customWidth="1"/>
    <col min="2301" max="2301" width="4.75" style="64" customWidth="1"/>
    <col min="2302" max="2302" width="4" style="64" customWidth="1"/>
    <col min="2303" max="2303" width="8" style="64" customWidth="1"/>
    <col min="2304" max="2304" width="5.5" style="64" customWidth="1"/>
    <col min="2305" max="2305" width="10.375" style="64" customWidth="1"/>
    <col min="2306" max="2307" width="8.875" style="64" customWidth="1"/>
    <col min="2308" max="2308" width="10.5" style="64" customWidth="1"/>
    <col min="2309" max="2309" width="10.25" style="64" customWidth="1"/>
    <col min="2310" max="2310" width="6.25" style="64"/>
    <col min="2311" max="2311" width="7.5" style="64" customWidth="1"/>
    <col min="2312" max="2312" width="7.75" style="64" customWidth="1"/>
    <col min="2313" max="2313" width="7.25" style="64" customWidth="1"/>
    <col min="2314" max="2314" width="7.75" style="64" customWidth="1"/>
    <col min="2315" max="2315" width="6.375" style="64" customWidth="1"/>
    <col min="2316" max="2328" width="6.25" style="64"/>
    <col min="2329" max="2329" width="7" style="64" customWidth="1"/>
    <col min="2330" max="2330" width="6.625" style="64" customWidth="1"/>
    <col min="2331" max="2331" width="5.625" style="64" customWidth="1"/>
    <col min="2332" max="2332" width="6.25" style="64"/>
    <col min="2333" max="2333" width="6.625" style="64" customWidth="1"/>
    <col min="2334" max="2334" width="5" style="64" customWidth="1"/>
    <col min="2335" max="2337" width="6.25" style="64"/>
    <col min="2338" max="2338" width="4.875" style="64" customWidth="1"/>
    <col min="2339" max="2339" width="4.375" style="64" customWidth="1"/>
    <col min="2340" max="2340" width="5.5" style="64" customWidth="1"/>
    <col min="2341" max="2341" width="7.875" style="64" customWidth="1"/>
    <col min="2342" max="2342" width="17" style="64" customWidth="1"/>
    <col min="2343" max="2343" width="12.375" style="64" customWidth="1"/>
    <col min="2344" max="2554" width="6.25" style="64"/>
    <col min="2555" max="2555" width="5.75" style="64" customWidth="1"/>
    <col min="2556" max="2556" width="4.875" style="64" customWidth="1"/>
    <col min="2557" max="2557" width="4.75" style="64" customWidth="1"/>
    <col min="2558" max="2558" width="4" style="64" customWidth="1"/>
    <col min="2559" max="2559" width="8" style="64" customWidth="1"/>
    <col min="2560" max="2560" width="5.5" style="64" customWidth="1"/>
    <col min="2561" max="2561" width="10.375" style="64" customWidth="1"/>
    <col min="2562" max="2563" width="8.875" style="64" customWidth="1"/>
    <col min="2564" max="2564" width="10.5" style="64" customWidth="1"/>
    <col min="2565" max="2565" width="10.25" style="64" customWidth="1"/>
    <col min="2566" max="2566" width="6.25" style="64"/>
    <col min="2567" max="2567" width="7.5" style="64" customWidth="1"/>
    <col min="2568" max="2568" width="7.75" style="64" customWidth="1"/>
    <col min="2569" max="2569" width="7.25" style="64" customWidth="1"/>
    <col min="2570" max="2570" width="7.75" style="64" customWidth="1"/>
    <col min="2571" max="2571" width="6.375" style="64" customWidth="1"/>
    <col min="2572" max="2584" width="6.25" style="64"/>
    <col min="2585" max="2585" width="7" style="64" customWidth="1"/>
    <col min="2586" max="2586" width="6.625" style="64" customWidth="1"/>
    <col min="2587" max="2587" width="5.625" style="64" customWidth="1"/>
    <col min="2588" max="2588" width="6.25" style="64"/>
    <col min="2589" max="2589" width="6.625" style="64" customWidth="1"/>
    <col min="2590" max="2590" width="5" style="64" customWidth="1"/>
    <col min="2591" max="2593" width="6.25" style="64"/>
    <col min="2594" max="2594" width="4.875" style="64" customWidth="1"/>
    <col min="2595" max="2595" width="4.375" style="64" customWidth="1"/>
    <col min="2596" max="2596" width="5.5" style="64" customWidth="1"/>
    <col min="2597" max="2597" width="7.875" style="64" customWidth="1"/>
    <col min="2598" max="2598" width="17" style="64" customWidth="1"/>
    <col min="2599" max="2599" width="12.375" style="64" customWidth="1"/>
    <col min="2600" max="2810" width="6.25" style="64"/>
    <col min="2811" max="2811" width="5.75" style="64" customWidth="1"/>
    <col min="2812" max="2812" width="4.875" style="64" customWidth="1"/>
    <col min="2813" max="2813" width="4.75" style="64" customWidth="1"/>
    <col min="2814" max="2814" width="4" style="64" customWidth="1"/>
    <col min="2815" max="2815" width="8" style="64" customWidth="1"/>
    <col min="2816" max="2816" width="5.5" style="64" customWidth="1"/>
    <col min="2817" max="2817" width="10.375" style="64" customWidth="1"/>
    <col min="2818" max="2819" width="8.875" style="64" customWidth="1"/>
    <col min="2820" max="2820" width="10.5" style="64" customWidth="1"/>
    <col min="2821" max="2821" width="10.25" style="64" customWidth="1"/>
    <col min="2822" max="2822" width="6.25" style="64"/>
    <col min="2823" max="2823" width="7.5" style="64" customWidth="1"/>
    <col min="2824" max="2824" width="7.75" style="64" customWidth="1"/>
    <col min="2825" max="2825" width="7.25" style="64" customWidth="1"/>
    <col min="2826" max="2826" width="7.75" style="64" customWidth="1"/>
    <col min="2827" max="2827" width="6.375" style="64" customWidth="1"/>
    <col min="2828" max="2840" width="6.25" style="64"/>
    <col min="2841" max="2841" width="7" style="64" customWidth="1"/>
    <col min="2842" max="2842" width="6.625" style="64" customWidth="1"/>
    <col min="2843" max="2843" width="5.625" style="64" customWidth="1"/>
    <col min="2844" max="2844" width="6.25" style="64"/>
    <col min="2845" max="2845" width="6.625" style="64" customWidth="1"/>
    <col min="2846" max="2846" width="5" style="64" customWidth="1"/>
    <col min="2847" max="2849" width="6.25" style="64"/>
    <col min="2850" max="2850" width="4.875" style="64" customWidth="1"/>
    <col min="2851" max="2851" width="4.375" style="64" customWidth="1"/>
    <col min="2852" max="2852" width="5.5" style="64" customWidth="1"/>
    <col min="2853" max="2853" width="7.875" style="64" customWidth="1"/>
    <col min="2854" max="2854" width="17" style="64" customWidth="1"/>
    <col min="2855" max="2855" width="12.375" style="64" customWidth="1"/>
    <col min="2856" max="3066" width="6.25" style="64"/>
    <col min="3067" max="3067" width="5.75" style="64" customWidth="1"/>
    <col min="3068" max="3068" width="4.875" style="64" customWidth="1"/>
    <col min="3069" max="3069" width="4.75" style="64" customWidth="1"/>
    <col min="3070" max="3070" width="4" style="64" customWidth="1"/>
    <col min="3071" max="3071" width="8" style="64" customWidth="1"/>
    <col min="3072" max="3072" width="5.5" style="64" customWidth="1"/>
    <col min="3073" max="3073" width="10.375" style="64" customWidth="1"/>
    <col min="3074" max="3075" width="8.875" style="64" customWidth="1"/>
    <col min="3076" max="3076" width="10.5" style="64" customWidth="1"/>
    <col min="3077" max="3077" width="10.25" style="64" customWidth="1"/>
    <col min="3078" max="3078" width="6.25" style="64"/>
    <col min="3079" max="3079" width="7.5" style="64" customWidth="1"/>
    <col min="3080" max="3080" width="7.75" style="64" customWidth="1"/>
    <col min="3081" max="3081" width="7.25" style="64" customWidth="1"/>
    <col min="3082" max="3082" width="7.75" style="64" customWidth="1"/>
    <col min="3083" max="3083" width="6.375" style="64" customWidth="1"/>
    <col min="3084" max="3096" width="6.25" style="64"/>
    <col min="3097" max="3097" width="7" style="64" customWidth="1"/>
    <col min="3098" max="3098" width="6.625" style="64" customWidth="1"/>
    <col min="3099" max="3099" width="5.625" style="64" customWidth="1"/>
    <col min="3100" max="3100" width="6.25" style="64"/>
    <col min="3101" max="3101" width="6.625" style="64" customWidth="1"/>
    <col min="3102" max="3102" width="5" style="64" customWidth="1"/>
    <col min="3103" max="3105" width="6.25" style="64"/>
    <col min="3106" max="3106" width="4.875" style="64" customWidth="1"/>
    <col min="3107" max="3107" width="4.375" style="64" customWidth="1"/>
    <col min="3108" max="3108" width="5.5" style="64" customWidth="1"/>
    <col min="3109" max="3109" width="7.875" style="64" customWidth="1"/>
    <col min="3110" max="3110" width="17" style="64" customWidth="1"/>
    <col min="3111" max="3111" width="12.375" style="64" customWidth="1"/>
    <col min="3112" max="3322" width="6.25" style="64"/>
    <col min="3323" max="3323" width="5.75" style="64" customWidth="1"/>
    <col min="3324" max="3324" width="4.875" style="64" customWidth="1"/>
    <col min="3325" max="3325" width="4.75" style="64" customWidth="1"/>
    <col min="3326" max="3326" width="4" style="64" customWidth="1"/>
    <col min="3327" max="3327" width="8" style="64" customWidth="1"/>
    <col min="3328" max="3328" width="5.5" style="64" customWidth="1"/>
    <col min="3329" max="3329" width="10.375" style="64" customWidth="1"/>
    <col min="3330" max="3331" width="8.875" style="64" customWidth="1"/>
    <col min="3332" max="3332" width="10.5" style="64" customWidth="1"/>
    <col min="3333" max="3333" width="10.25" style="64" customWidth="1"/>
    <col min="3334" max="3334" width="6.25" style="64"/>
    <col min="3335" max="3335" width="7.5" style="64" customWidth="1"/>
    <col min="3336" max="3336" width="7.75" style="64" customWidth="1"/>
    <col min="3337" max="3337" width="7.25" style="64" customWidth="1"/>
    <col min="3338" max="3338" width="7.75" style="64" customWidth="1"/>
    <col min="3339" max="3339" width="6.375" style="64" customWidth="1"/>
    <col min="3340" max="3352" width="6.25" style="64"/>
    <col min="3353" max="3353" width="7" style="64" customWidth="1"/>
    <col min="3354" max="3354" width="6.625" style="64" customWidth="1"/>
    <col min="3355" max="3355" width="5.625" style="64" customWidth="1"/>
    <col min="3356" max="3356" width="6.25" style="64"/>
    <col min="3357" max="3357" width="6.625" style="64" customWidth="1"/>
    <col min="3358" max="3358" width="5" style="64" customWidth="1"/>
    <col min="3359" max="3361" width="6.25" style="64"/>
    <col min="3362" max="3362" width="4.875" style="64" customWidth="1"/>
    <col min="3363" max="3363" width="4.375" style="64" customWidth="1"/>
    <col min="3364" max="3364" width="5.5" style="64" customWidth="1"/>
    <col min="3365" max="3365" width="7.875" style="64" customWidth="1"/>
    <col min="3366" max="3366" width="17" style="64" customWidth="1"/>
    <col min="3367" max="3367" width="12.375" style="64" customWidth="1"/>
    <col min="3368" max="3578" width="6.25" style="64"/>
    <col min="3579" max="3579" width="5.75" style="64" customWidth="1"/>
    <col min="3580" max="3580" width="4.875" style="64" customWidth="1"/>
    <col min="3581" max="3581" width="4.75" style="64" customWidth="1"/>
    <col min="3582" max="3582" width="4" style="64" customWidth="1"/>
    <col min="3583" max="3583" width="8" style="64" customWidth="1"/>
    <col min="3584" max="3584" width="5.5" style="64" customWidth="1"/>
    <col min="3585" max="3585" width="10.375" style="64" customWidth="1"/>
    <col min="3586" max="3587" width="8.875" style="64" customWidth="1"/>
    <col min="3588" max="3588" width="10.5" style="64" customWidth="1"/>
    <col min="3589" max="3589" width="10.25" style="64" customWidth="1"/>
    <col min="3590" max="3590" width="6.25" style="64"/>
    <col min="3591" max="3591" width="7.5" style="64" customWidth="1"/>
    <col min="3592" max="3592" width="7.75" style="64" customWidth="1"/>
    <col min="3593" max="3593" width="7.25" style="64" customWidth="1"/>
    <col min="3594" max="3594" width="7.75" style="64" customWidth="1"/>
    <col min="3595" max="3595" width="6.375" style="64" customWidth="1"/>
    <col min="3596" max="3608" width="6.25" style="64"/>
    <col min="3609" max="3609" width="7" style="64" customWidth="1"/>
    <col min="3610" max="3610" width="6.625" style="64" customWidth="1"/>
    <col min="3611" max="3611" width="5.625" style="64" customWidth="1"/>
    <col min="3612" max="3612" width="6.25" style="64"/>
    <col min="3613" max="3613" width="6.625" style="64" customWidth="1"/>
    <col min="3614" max="3614" width="5" style="64" customWidth="1"/>
    <col min="3615" max="3617" width="6.25" style="64"/>
    <col min="3618" max="3618" width="4.875" style="64" customWidth="1"/>
    <col min="3619" max="3619" width="4.375" style="64" customWidth="1"/>
    <col min="3620" max="3620" width="5.5" style="64" customWidth="1"/>
    <col min="3621" max="3621" width="7.875" style="64" customWidth="1"/>
    <col min="3622" max="3622" width="17" style="64" customWidth="1"/>
    <col min="3623" max="3623" width="12.375" style="64" customWidth="1"/>
    <col min="3624" max="3834" width="6.25" style="64"/>
    <col min="3835" max="3835" width="5.75" style="64" customWidth="1"/>
    <col min="3836" max="3836" width="4.875" style="64" customWidth="1"/>
    <col min="3837" max="3837" width="4.75" style="64" customWidth="1"/>
    <col min="3838" max="3838" width="4" style="64" customWidth="1"/>
    <col min="3839" max="3839" width="8" style="64" customWidth="1"/>
    <col min="3840" max="3840" width="5.5" style="64" customWidth="1"/>
    <col min="3841" max="3841" width="10.375" style="64" customWidth="1"/>
    <col min="3842" max="3843" width="8.875" style="64" customWidth="1"/>
    <col min="3844" max="3844" width="10.5" style="64" customWidth="1"/>
    <col min="3845" max="3845" width="10.25" style="64" customWidth="1"/>
    <col min="3846" max="3846" width="6.25" style="64"/>
    <col min="3847" max="3847" width="7.5" style="64" customWidth="1"/>
    <col min="3848" max="3848" width="7.75" style="64" customWidth="1"/>
    <col min="3849" max="3849" width="7.25" style="64" customWidth="1"/>
    <col min="3850" max="3850" width="7.75" style="64" customWidth="1"/>
    <col min="3851" max="3851" width="6.375" style="64" customWidth="1"/>
    <col min="3852" max="3864" width="6.25" style="64"/>
    <col min="3865" max="3865" width="7" style="64" customWidth="1"/>
    <col min="3866" max="3866" width="6.625" style="64" customWidth="1"/>
    <col min="3867" max="3867" width="5.625" style="64" customWidth="1"/>
    <col min="3868" max="3868" width="6.25" style="64"/>
    <col min="3869" max="3869" width="6.625" style="64" customWidth="1"/>
    <col min="3870" max="3870" width="5" style="64" customWidth="1"/>
    <col min="3871" max="3873" width="6.25" style="64"/>
    <col min="3874" max="3874" width="4.875" style="64" customWidth="1"/>
    <col min="3875" max="3875" width="4.375" style="64" customWidth="1"/>
    <col min="3876" max="3876" width="5.5" style="64" customWidth="1"/>
    <col min="3877" max="3877" width="7.875" style="64" customWidth="1"/>
    <col min="3878" max="3878" width="17" style="64" customWidth="1"/>
    <col min="3879" max="3879" width="12.375" style="64" customWidth="1"/>
    <col min="3880" max="4090" width="6.25" style="64"/>
    <col min="4091" max="4091" width="5.75" style="64" customWidth="1"/>
    <col min="4092" max="4092" width="4.875" style="64" customWidth="1"/>
    <col min="4093" max="4093" width="4.75" style="64" customWidth="1"/>
    <col min="4094" max="4094" width="4" style="64" customWidth="1"/>
    <col min="4095" max="4095" width="8" style="64" customWidth="1"/>
    <col min="4096" max="4096" width="5.5" style="64" customWidth="1"/>
    <col min="4097" max="4097" width="10.375" style="64" customWidth="1"/>
    <col min="4098" max="4099" width="8.875" style="64" customWidth="1"/>
    <col min="4100" max="4100" width="10.5" style="64" customWidth="1"/>
    <col min="4101" max="4101" width="10.25" style="64" customWidth="1"/>
    <col min="4102" max="4102" width="6.25" style="64"/>
    <col min="4103" max="4103" width="7.5" style="64" customWidth="1"/>
    <col min="4104" max="4104" width="7.75" style="64" customWidth="1"/>
    <col min="4105" max="4105" width="7.25" style="64" customWidth="1"/>
    <col min="4106" max="4106" width="7.75" style="64" customWidth="1"/>
    <col min="4107" max="4107" width="6.375" style="64" customWidth="1"/>
    <col min="4108" max="4120" width="6.25" style="64"/>
    <col min="4121" max="4121" width="7" style="64" customWidth="1"/>
    <col min="4122" max="4122" width="6.625" style="64" customWidth="1"/>
    <col min="4123" max="4123" width="5.625" style="64" customWidth="1"/>
    <col min="4124" max="4124" width="6.25" style="64"/>
    <col min="4125" max="4125" width="6.625" style="64" customWidth="1"/>
    <col min="4126" max="4126" width="5" style="64" customWidth="1"/>
    <col min="4127" max="4129" width="6.25" style="64"/>
    <col min="4130" max="4130" width="4.875" style="64" customWidth="1"/>
    <col min="4131" max="4131" width="4.375" style="64" customWidth="1"/>
    <col min="4132" max="4132" width="5.5" style="64" customWidth="1"/>
    <col min="4133" max="4133" width="7.875" style="64" customWidth="1"/>
    <col min="4134" max="4134" width="17" style="64" customWidth="1"/>
    <col min="4135" max="4135" width="12.375" style="64" customWidth="1"/>
    <col min="4136" max="4346" width="6.25" style="64"/>
    <col min="4347" max="4347" width="5.75" style="64" customWidth="1"/>
    <col min="4348" max="4348" width="4.875" style="64" customWidth="1"/>
    <col min="4349" max="4349" width="4.75" style="64" customWidth="1"/>
    <col min="4350" max="4350" width="4" style="64" customWidth="1"/>
    <col min="4351" max="4351" width="8" style="64" customWidth="1"/>
    <col min="4352" max="4352" width="5.5" style="64" customWidth="1"/>
    <col min="4353" max="4353" width="10.375" style="64" customWidth="1"/>
    <col min="4354" max="4355" width="8.875" style="64" customWidth="1"/>
    <col min="4356" max="4356" width="10.5" style="64" customWidth="1"/>
    <col min="4357" max="4357" width="10.25" style="64" customWidth="1"/>
    <col min="4358" max="4358" width="6.25" style="64"/>
    <col min="4359" max="4359" width="7.5" style="64" customWidth="1"/>
    <col min="4360" max="4360" width="7.75" style="64" customWidth="1"/>
    <col min="4361" max="4361" width="7.25" style="64" customWidth="1"/>
    <col min="4362" max="4362" width="7.75" style="64" customWidth="1"/>
    <col min="4363" max="4363" width="6.375" style="64" customWidth="1"/>
    <col min="4364" max="4376" width="6.25" style="64"/>
    <col min="4377" max="4377" width="7" style="64" customWidth="1"/>
    <col min="4378" max="4378" width="6.625" style="64" customWidth="1"/>
    <col min="4379" max="4379" width="5.625" style="64" customWidth="1"/>
    <col min="4380" max="4380" width="6.25" style="64"/>
    <col min="4381" max="4381" width="6.625" style="64" customWidth="1"/>
    <col min="4382" max="4382" width="5" style="64" customWidth="1"/>
    <col min="4383" max="4385" width="6.25" style="64"/>
    <col min="4386" max="4386" width="4.875" style="64" customWidth="1"/>
    <col min="4387" max="4387" width="4.375" style="64" customWidth="1"/>
    <col min="4388" max="4388" width="5.5" style="64" customWidth="1"/>
    <col min="4389" max="4389" width="7.875" style="64" customWidth="1"/>
    <col min="4390" max="4390" width="17" style="64" customWidth="1"/>
    <col min="4391" max="4391" width="12.375" style="64" customWidth="1"/>
    <col min="4392" max="4602" width="6.25" style="64"/>
    <col min="4603" max="4603" width="5.75" style="64" customWidth="1"/>
    <col min="4604" max="4604" width="4.875" style="64" customWidth="1"/>
    <col min="4605" max="4605" width="4.75" style="64" customWidth="1"/>
    <col min="4606" max="4606" width="4" style="64" customWidth="1"/>
    <col min="4607" max="4607" width="8" style="64" customWidth="1"/>
    <col min="4608" max="4608" width="5.5" style="64" customWidth="1"/>
    <col min="4609" max="4609" width="10.375" style="64" customWidth="1"/>
    <col min="4610" max="4611" width="8.875" style="64" customWidth="1"/>
    <col min="4612" max="4612" width="10.5" style="64" customWidth="1"/>
    <col min="4613" max="4613" width="10.25" style="64" customWidth="1"/>
    <col min="4614" max="4614" width="6.25" style="64"/>
    <col min="4615" max="4615" width="7.5" style="64" customWidth="1"/>
    <col min="4616" max="4616" width="7.75" style="64" customWidth="1"/>
    <col min="4617" max="4617" width="7.25" style="64" customWidth="1"/>
    <col min="4618" max="4618" width="7.75" style="64" customWidth="1"/>
    <col min="4619" max="4619" width="6.375" style="64" customWidth="1"/>
    <col min="4620" max="4632" width="6.25" style="64"/>
    <col min="4633" max="4633" width="7" style="64" customWidth="1"/>
    <col min="4634" max="4634" width="6.625" style="64" customWidth="1"/>
    <col min="4635" max="4635" width="5.625" style="64" customWidth="1"/>
    <col min="4636" max="4636" width="6.25" style="64"/>
    <col min="4637" max="4637" width="6.625" style="64" customWidth="1"/>
    <col min="4638" max="4638" width="5" style="64" customWidth="1"/>
    <col min="4639" max="4641" width="6.25" style="64"/>
    <col min="4642" max="4642" width="4.875" style="64" customWidth="1"/>
    <col min="4643" max="4643" width="4.375" style="64" customWidth="1"/>
    <col min="4644" max="4644" width="5.5" style="64" customWidth="1"/>
    <col min="4645" max="4645" width="7.875" style="64" customWidth="1"/>
    <col min="4646" max="4646" width="17" style="64" customWidth="1"/>
    <col min="4647" max="4647" width="12.375" style="64" customWidth="1"/>
    <col min="4648" max="4858" width="6.25" style="64"/>
    <col min="4859" max="4859" width="5.75" style="64" customWidth="1"/>
    <col min="4860" max="4860" width="4.875" style="64" customWidth="1"/>
    <col min="4861" max="4861" width="4.75" style="64" customWidth="1"/>
    <col min="4862" max="4862" width="4" style="64" customWidth="1"/>
    <col min="4863" max="4863" width="8" style="64" customWidth="1"/>
    <col min="4864" max="4864" width="5.5" style="64" customWidth="1"/>
    <col min="4865" max="4865" width="10.375" style="64" customWidth="1"/>
    <col min="4866" max="4867" width="8.875" style="64" customWidth="1"/>
    <col min="4868" max="4868" width="10.5" style="64" customWidth="1"/>
    <col min="4869" max="4869" width="10.25" style="64" customWidth="1"/>
    <col min="4870" max="4870" width="6.25" style="64"/>
    <col min="4871" max="4871" width="7.5" style="64" customWidth="1"/>
    <col min="4872" max="4872" width="7.75" style="64" customWidth="1"/>
    <col min="4873" max="4873" width="7.25" style="64" customWidth="1"/>
    <col min="4874" max="4874" width="7.75" style="64" customWidth="1"/>
    <col min="4875" max="4875" width="6.375" style="64" customWidth="1"/>
    <col min="4876" max="4888" width="6.25" style="64"/>
    <col min="4889" max="4889" width="7" style="64" customWidth="1"/>
    <col min="4890" max="4890" width="6.625" style="64" customWidth="1"/>
    <col min="4891" max="4891" width="5.625" style="64" customWidth="1"/>
    <col min="4892" max="4892" width="6.25" style="64"/>
    <col min="4893" max="4893" width="6.625" style="64" customWidth="1"/>
    <col min="4894" max="4894" width="5" style="64" customWidth="1"/>
    <col min="4895" max="4897" width="6.25" style="64"/>
    <col min="4898" max="4898" width="4.875" style="64" customWidth="1"/>
    <col min="4899" max="4899" width="4.375" style="64" customWidth="1"/>
    <col min="4900" max="4900" width="5.5" style="64" customWidth="1"/>
    <col min="4901" max="4901" width="7.875" style="64" customWidth="1"/>
    <col min="4902" max="4902" width="17" style="64" customWidth="1"/>
    <col min="4903" max="4903" width="12.375" style="64" customWidth="1"/>
    <col min="4904" max="5114" width="6.25" style="64"/>
    <col min="5115" max="5115" width="5.75" style="64" customWidth="1"/>
    <col min="5116" max="5116" width="4.875" style="64" customWidth="1"/>
    <col min="5117" max="5117" width="4.75" style="64" customWidth="1"/>
    <col min="5118" max="5118" width="4" style="64" customWidth="1"/>
    <col min="5119" max="5119" width="8" style="64" customWidth="1"/>
    <col min="5120" max="5120" width="5.5" style="64" customWidth="1"/>
    <col min="5121" max="5121" width="10.375" style="64" customWidth="1"/>
    <col min="5122" max="5123" width="8.875" style="64" customWidth="1"/>
    <col min="5124" max="5124" width="10.5" style="64" customWidth="1"/>
    <col min="5125" max="5125" width="10.25" style="64" customWidth="1"/>
    <col min="5126" max="5126" width="6.25" style="64"/>
    <col min="5127" max="5127" width="7.5" style="64" customWidth="1"/>
    <col min="5128" max="5128" width="7.75" style="64" customWidth="1"/>
    <col min="5129" max="5129" width="7.25" style="64" customWidth="1"/>
    <col min="5130" max="5130" width="7.75" style="64" customWidth="1"/>
    <col min="5131" max="5131" width="6.375" style="64" customWidth="1"/>
    <col min="5132" max="5144" width="6.25" style="64"/>
    <col min="5145" max="5145" width="7" style="64" customWidth="1"/>
    <col min="5146" max="5146" width="6.625" style="64" customWidth="1"/>
    <col min="5147" max="5147" width="5.625" style="64" customWidth="1"/>
    <col min="5148" max="5148" width="6.25" style="64"/>
    <col min="5149" max="5149" width="6.625" style="64" customWidth="1"/>
    <col min="5150" max="5150" width="5" style="64" customWidth="1"/>
    <col min="5151" max="5153" width="6.25" style="64"/>
    <col min="5154" max="5154" width="4.875" style="64" customWidth="1"/>
    <col min="5155" max="5155" width="4.375" style="64" customWidth="1"/>
    <col min="5156" max="5156" width="5.5" style="64" customWidth="1"/>
    <col min="5157" max="5157" width="7.875" style="64" customWidth="1"/>
    <col min="5158" max="5158" width="17" style="64" customWidth="1"/>
    <col min="5159" max="5159" width="12.375" style="64" customWidth="1"/>
    <col min="5160" max="5370" width="6.25" style="64"/>
    <col min="5371" max="5371" width="5.75" style="64" customWidth="1"/>
    <col min="5372" max="5372" width="4.875" style="64" customWidth="1"/>
    <col min="5373" max="5373" width="4.75" style="64" customWidth="1"/>
    <col min="5374" max="5374" width="4" style="64" customWidth="1"/>
    <col min="5375" max="5375" width="8" style="64" customWidth="1"/>
    <col min="5376" max="5376" width="5.5" style="64" customWidth="1"/>
    <col min="5377" max="5377" width="10.375" style="64" customWidth="1"/>
    <col min="5378" max="5379" width="8.875" style="64" customWidth="1"/>
    <col min="5380" max="5380" width="10.5" style="64" customWidth="1"/>
    <col min="5381" max="5381" width="10.25" style="64" customWidth="1"/>
    <col min="5382" max="5382" width="6.25" style="64"/>
    <col min="5383" max="5383" width="7.5" style="64" customWidth="1"/>
    <col min="5384" max="5384" width="7.75" style="64" customWidth="1"/>
    <col min="5385" max="5385" width="7.25" style="64" customWidth="1"/>
    <col min="5386" max="5386" width="7.75" style="64" customWidth="1"/>
    <col min="5387" max="5387" width="6.375" style="64" customWidth="1"/>
    <col min="5388" max="5400" width="6.25" style="64"/>
    <col min="5401" max="5401" width="7" style="64" customWidth="1"/>
    <col min="5402" max="5402" width="6.625" style="64" customWidth="1"/>
    <col min="5403" max="5403" width="5.625" style="64" customWidth="1"/>
    <col min="5404" max="5404" width="6.25" style="64"/>
    <col min="5405" max="5405" width="6.625" style="64" customWidth="1"/>
    <col min="5406" max="5406" width="5" style="64" customWidth="1"/>
    <col min="5407" max="5409" width="6.25" style="64"/>
    <col min="5410" max="5410" width="4.875" style="64" customWidth="1"/>
    <col min="5411" max="5411" width="4.375" style="64" customWidth="1"/>
    <col min="5412" max="5412" width="5.5" style="64" customWidth="1"/>
    <col min="5413" max="5413" width="7.875" style="64" customWidth="1"/>
    <col min="5414" max="5414" width="17" style="64" customWidth="1"/>
    <col min="5415" max="5415" width="12.375" style="64" customWidth="1"/>
    <col min="5416" max="5626" width="6.25" style="64"/>
    <col min="5627" max="5627" width="5.75" style="64" customWidth="1"/>
    <col min="5628" max="5628" width="4.875" style="64" customWidth="1"/>
    <col min="5629" max="5629" width="4.75" style="64" customWidth="1"/>
    <col min="5630" max="5630" width="4" style="64" customWidth="1"/>
    <col min="5631" max="5631" width="8" style="64" customWidth="1"/>
    <col min="5632" max="5632" width="5.5" style="64" customWidth="1"/>
    <col min="5633" max="5633" width="10.375" style="64" customWidth="1"/>
    <col min="5634" max="5635" width="8.875" style="64" customWidth="1"/>
    <col min="5636" max="5636" width="10.5" style="64" customWidth="1"/>
    <col min="5637" max="5637" width="10.25" style="64" customWidth="1"/>
    <col min="5638" max="5638" width="6.25" style="64"/>
    <col min="5639" max="5639" width="7.5" style="64" customWidth="1"/>
    <col min="5640" max="5640" width="7.75" style="64" customWidth="1"/>
    <col min="5641" max="5641" width="7.25" style="64" customWidth="1"/>
    <col min="5642" max="5642" width="7.75" style="64" customWidth="1"/>
    <col min="5643" max="5643" width="6.375" style="64" customWidth="1"/>
    <col min="5644" max="5656" width="6.25" style="64"/>
    <col min="5657" max="5657" width="7" style="64" customWidth="1"/>
    <col min="5658" max="5658" width="6.625" style="64" customWidth="1"/>
    <col min="5659" max="5659" width="5.625" style="64" customWidth="1"/>
    <col min="5660" max="5660" width="6.25" style="64"/>
    <col min="5661" max="5661" width="6.625" style="64" customWidth="1"/>
    <col min="5662" max="5662" width="5" style="64" customWidth="1"/>
    <col min="5663" max="5665" width="6.25" style="64"/>
    <col min="5666" max="5666" width="4.875" style="64" customWidth="1"/>
    <col min="5667" max="5667" width="4.375" style="64" customWidth="1"/>
    <col min="5668" max="5668" width="5.5" style="64" customWidth="1"/>
    <col min="5669" max="5669" width="7.875" style="64" customWidth="1"/>
    <col min="5670" max="5670" width="17" style="64" customWidth="1"/>
    <col min="5671" max="5671" width="12.375" style="64" customWidth="1"/>
    <col min="5672" max="5882" width="6.25" style="64"/>
    <col min="5883" max="5883" width="5.75" style="64" customWidth="1"/>
    <col min="5884" max="5884" width="4.875" style="64" customWidth="1"/>
    <col min="5885" max="5885" width="4.75" style="64" customWidth="1"/>
    <col min="5886" max="5886" width="4" style="64" customWidth="1"/>
    <col min="5887" max="5887" width="8" style="64" customWidth="1"/>
    <col min="5888" max="5888" width="5.5" style="64" customWidth="1"/>
    <col min="5889" max="5889" width="10.375" style="64" customWidth="1"/>
    <col min="5890" max="5891" width="8.875" style="64" customWidth="1"/>
    <col min="5892" max="5892" width="10.5" style="64" customWidth="1"/>
    <col min="5893" max="5893" width="10.25" style="64" customWidth="1"/>
    <col min="5894" max="5894" width="6.25" style="64"/>
    <col min="5895" max="5895" width="7.5" style="64" customWidth="1"/>
    <col min="5896" max="5896" width="7.75" style="64" customWidth="1"/>
    <col min="5897" max="5897" width="7.25" style="64" customWidth="1"/>
    <col min="5898" max="5898" width="7.75" style="64" customWidth="1"/>
    <col min="5899" max="5899" width="6.375" style="64" customWidth="1"/>
    <col min="5900" max="5912" width="6.25" style="64"/>
    <col min="5913" max="5913" width="7" style="64" customWidth="1"/>
    <col min="5914" max="5914" width="6.625" style="64" customWidth="1"/>
    <col min="5915" max="5915" width="5.625" style="64" customWidth="1"/>
    <col min="5916" max="5916" width="6.25" style="64"/>
    <col min="5917" max="5917" width="6.625" style="64" customWidth="1"/>
    <col min="5918" max="5918" width="5" style="64" customWidth="1"/>
    <col min="5919" max="5921" width="6.25" style="64"/>
    <col min="5922" max="5922" width="4.875" style="64" customWidth="1"/>
    <col min="5923" max="5923" width="4.375" style="64" customWidth="1"/>
    <col min="5924" max="5924" width="5.5" style="64" customWidth="1"/>
    <col min="5925" max="5925" width="7.875" style="64" customWidth="1"/>
    <col min="5926" max="5926" width="17" style="64" customWidth="1"/>
    <col min="5927" max="5927" width="12.375" style="64" customWidth="1"/>
    <col min="5928" max="6138" width="6.25" style="64"/>
    <col min="6139" max="6139" width="5.75" style="64" customWidth="1"/>
    <col min="6140" max="6140" width="4.875" style="64" customWidth="1"/>
    <col min="6141" max="6141" width="4.75" style="64" customWidth="1"/>
    <col min="6142" max="6142" width="4" style="64" customWidth="1"/>
    <col min="6143" max="6143" width="8" style="64" customWidth="1"/>
    <col min="6144" max="6144" width="5.5" style="64" customWidth="1"/>
    <col min="6145" max="6145" width="10.375" style="64" customWidth="1"/>
    <col min="6146" max="6147" width="8.875" style="64" customWidth="1"/>
    <col min="6148" max="6148" width="10.5" style="64" customWidth="1"/>
    <col min="6149" max="6149" width="10.25" style="64" customWidth="1"/>
    <col min="6150" max="6150" width="6.25" style="64"/>
    <col min="6151" max="6151" width="7.5" style="64" customWidth="1"/>
    <col min="6152" max="6152" width="7.75" style="64" customWidth="1"/>
    <col min="6153" max="6153" width="7.25" style="64" customWidth="1"/>
    <col min="6154" max="6154" width="7.75" style="64" customWidth="1"/>
    <col min="6155" max="6155" width="6.375" style="64" customWidth="1"/>
    <col min="6156" max="6168" width="6.25" style="64"/>
    <col min="6169" max="6169" width="7" style="64" customWidth="1"/>
    <col min="6170" max="6170" width="6.625" style="64" customWidth="1"/>
    <col min="6171" max="6171" width="5.625" style="64" customWidth="1"/>
    <col min="6172" max="6172" width="6.25" style="64"/>
    <col min="6173" max="6173" width="6.625" style="64" customWidth="1"/>
    <col min="6174" max="6174" width="5" style="64" customWidth="1"/>
    <col min="6175" max="6177" width="6.25" style="64"/>
    <col min="6178" max="6178" width="4.875" style="64" customWidth="1"/>
    <col min="6179" max="6179" width="4.375" style="64" customWidth="1"/>
    <col min="6180" max="6180" width="5.5" style="64" customWidth="1"/>
    <col min="6181" max="6181" width="7.875" style="64" customWidth="1"/>
    <col min="6182" max="6182" width="17" style="64" customWidth="1"/>
    <col min="6183" max="6183" width="12.375" style="64" customWidth="1"/>
    <col min="6184" max="6394" width="6.25" style="64"/>
    <col min="6395" max="6395" width="5.75" style="64" customWidth="1"/>
    <col min="6396" max="6396" width="4.875" style="64" customWidth="1"/>
    <col min="6397" max="6397" width="4.75" style="64" customWidth="1"/>
    <col min="6398" max="6398" width="4" style="64" customWidth="1"/>
    <col min="6399" max="6399" width="8" style="64" customWidth="1"/>
    <col min="6400" max="6400" width="5.5" style="64" customWidth="1"/>
    <col min="6401" max="6401" width="10.375" style="64" customWidth="1"/>
    <col min="6402" max="6403" width="8.875" style="64" customWidth="1"/>
    <col min="6404" max="6404" width="10.5" style="64" customWidth="1"/>
    <col min="6405" max="6405" width="10.25" style="64" customWidth="1"/>
    <col min="6406" max="6406" width="6.25" style="64"/>
    <col min="6407" max="6407" width="7.5" style="64" customWidth="1"/>
    <col min="6408" max="6408" width="7.75" style="64" customWidth="1"/>
    <col min="6409" max="6409" width="7.25" style="64" customWidth="1"/>
    <col min="6410" max="6410" width="7.75" style="64" customWidth="1"/>
    <col min="6411" max="6411" width="6.375" style="64" customWidth="1"/>
    <col min="6412" max="6424" width="6.25" style="64"/>
    <col min="6425" max="6425" width="7" style="64" customWidth="1"/>
    <col min="6426" max="6426" width="6.625" style="64" customWidth="1"/>
    <col min="6427" max="6427" width="5.625" style="64" customWidth="1"/>
    <col min="6428" max="6428" width="6.25" style="64"/>
    <col min="6429" max="6429" width="6.625" style="64" customWidth="1"/>
    <col min="6430" max="6430" width="5" style="64" customWidth="1"/>
    <col min="6431" max="6433" width="6.25" style="64"/>
    <col min="6434" max="6434" width="4.875" style="64" customWidth="1"/>
    <col min="6435" max="6435" width="4.375" style="64" customWidth="1"/>
    <col min="6436" max="6436" width="5.5" style="64" customWidth="1"/>
    <col min="6437" max="6437" width="7.875" style="64" customWidth="1"/>
    <col min="6438" max="6438" width="17" style="64" customWidth="1"/>
    <col min="6439" max="6439" width="12.375" style="64" customWidth="1"/>
    <col min="6440" max="6650" width="6.25" style="64"/>
    <col min="6651" max="6651" width="5.75" style="64" customWidth="1"/>
    <col min="6652" max="6652" width="4.875" style="64" customWidth="1"/>
    <col min="6653" max="6653" width="4.75" style="64" customWidth="1"/>
    <col min="6654" max="6654" width="4" style="64" customWidth="1"/>
    <col min="6655" max="6655" width="8" style="64" customWidth="1"/>
    <col min="6656" max="6656" width="5.5" style="64" customWidth="1"/>
    <col min="6657" max="6657" width="10.375" style="64" customWidth="1"/>
    <col min="6658" max="6659" width="8.875" style="64" customWidth="1"/>
    <col min="6660" max="6660" width="10.5" style="64" customWidth="1"/>
    <col min="6661" max="6661" width="10.25" style="64" customWidth="1"/>
    <col min="6662" max="6662" width="6.25" style="64"/>
    <col min="6663" max="6663" width="7.5" style="64" customWidth="1"/>
    <col min="6664" max="6664" width="7.75" style="64" customWidth="1"/>
    <col min="6665" max="6665" width="7.25" style="64" customWidth="1"/>
    <col min="6666" max="6666" width="7.75" style="64" customWidth="1"/>
    <col min="6667" max="6667" width="6.375" style="64" customWidth="1"/>
    <col min="6668" max="6680" width="6.25" style="64"/>
    <col min="6681" max="6681" width="7" style="64" customWidth="1"/>
    <col min="6682" max="6682" width="6.625" style="64" customWidth="1"/>
    <col min="6683" max="6683" width="5.625" style="64" customWidth="1"/>
    <col min="6684" max="6684" width="6.25" style="64"/>
    <col min="6685" max="6685" width="6.625" style="64" customWidth="1"/>
    <col min="6686" max="6686" width="5" style="64" customWidth="1"/>
    <col min="6687" max="6689" width="6.25" style="64"/>
    <col min="6690" max="6690" width="4.875" style="64" customWidth="1"/>
    <col min="6691" max="6691" width="4.375" style="64" customWidth="1"/>
    <col min="6692" max="6692" width="5.5" style="64" customWidth="1"/>
    <col min="6693" max="6693" width="7.875" style="64" customWidth="1"/>
    <col min="6694" max="6694" width="17" style="64" customWidth="1"/>
    <col min="6695" max="6695" width="12.375" style="64" customWidth="1"/>
    <col min="6696" max="6906" width="6.25" style="64"/>
    <col min="6907" max="6907" width="5.75" style="64" customWidth="1"/>
    <col min="6908" max="6908" width="4.875" style="64" customWidth="1"/>
    <col min="6909" max="6909" width="4.75" style="64" customWidth="1"/>
    <col min="6910" max="6910" width="4" style="64" customWidth="1"/>
    <col min="6911" max="6911" width="8" style="64" customWidth="1"/>
    <col min="6912" max="6912" width="5.5" style="64" customWidth="1"/>
    <col min="6913" max="6913" width="10.375" style="64" customWidth="1"/>
    <col min="6914" max="6915" width="8.875" style="64" customWidth="1"/>
    <col min="6916" max="6916" width="10.5" style="64" customWidth="1"/>
    <col min="6917" max="6917" width="10.25" style="64" customWidth="1"/>
    <col min="6918" max="6918" width="6.25" style="64"/>
    <col min="6919" max="6919" width="7.5" style="64" customWidth="1"/>
    <col min="6920" max="6920" width="7.75" style="64" customWidth="1"/>
    <col min="6921" max="6921" width="7.25" style="64" customWidth="1"/>
    <col min="6922" max="6922" width="7.75" style="64" customWidth="1"/>
    <col min="6923" max="6923" width="6.375" style="64" customWidth="1"/>
    <col min="6924" max="6936" width="6.25" style="64"/>
    <col min="6937" max="6937" width="7" style="64" customWidth="1"/>
    <col min="6938" max="6938" width="6.625" style="64" customWidth="1"/>
    <col min="6939" max="6939" width="5.625" style="64" customWidth="1"/>
    <col min="6940" max="6940" width="6.25" style="64"/>
    <col min="6941" max="6941" width="6.625" style="64" customWidth="1"/>
    <col min="6942" max="6942" width="5" style="64" customWidth="1"/>
    <col min="6943" max="6945" width="6.25" style="64"/>
    <col min="6946" max="6946" width="4.875" style="64" customWidth="1"/>
    <col min="6947" max="6947" width="4.375" style="64" customWidth="1"/>
    <col min="6948" max="6948" width="5.5" style="64" customWidth="1"/>
    <col min="6949" max="6949" width="7.875" style="64" customWidth="1"/>
    <col min="6950" max="6950" width="17" style="64" customWidth="1"/>
    <col min="6951" max="6951" width="12.375" style="64" customWidth="1"/>
    <col min="6952" max="7162" width="6.25" style="64"/>
    <col min="7163" max="7163" width="5.75" style="64" customWidth="1"/>
    <col min="7164" max="7164" width="4.875" style="64" customWidth="1"/>
    <col min="7165" max="7165" width="4.75" style="64" customWidth="1"/>
    <col min="7166" max="7166" width="4" style="64" customWidth="1"/>
    <col min="7167" max="7167" width="8" style="64" customWidth="1"/>
    <col min="7168" max="7168" width="5.5" style="64" customWidth="1"/>
    <col min="7169" max="7169" width="10.375" style="64" customWidth="1"/>
    <col min="7170" max="7171" width="8.875" style="64" customWidth="1"/>
    <col min="7172" max="7172" width="10.5" style="64" customWidth="1"/>
    <col min="7173" max="7173" width="10.25" style="64" customWidth="1"/>
    <col min="7174" max="7174" width="6.25" style="64"/>
    <col min="7175" max="7175" width="7.5" style="64" customWidth="1"/>
    <col min="7176" max="7176" width="7.75" style="64" customWidth="1"/>
    <col min="7177" max="7177" width="7.25" style="64" customWidth="1"/>
    <col min="7178" max="7178" width="7.75" style="64" customWidth="1"/>
    <col min="7179" max="7179" width="6.375" style="64" customWidth="1"/>
    <col min="7180" max="7192" width="6.25" style="64"/>
    <col min="7193" max="7193" width="7" style="64" customWidth="1"/>
    <col min="7194" max="7194" width="6.625" style="64" customWidth="1"/>
    <col min="7195" max="7195" width="5.625" style="64" customWidth="1"/>
    <col min="7196" max="7196" width="6.25" style="64"/>
    <col min="7197" max="7197" width="6.625" style="64" customWidth="1"/>
    <col min="7198" max="7198" width="5" style="64" customWidth="1"/>
    <col min="7199" max="7201" width="6.25" style="64"/>
    <col min="7202" max="7202" width="4.875" style="64" customWidth="1"/>
    <col min="7203" max="7203" width="4.375" style="64" customWidth="1"/>
    <col min="7204" max="7204" width="5.5" style="64" customWidth="1"/>
    <col min="7205" max="7205" width="7.875" style="64" customWidth="1"/>
    <col min="7206" max="7206" width="17" style="64" customWidth="1"/>
    <col min="7207" max="7207" width="12.375" style="64" customWidth="1"/>
    <col min="7208" max="7418" width="6.25" style="64"/>
    <col min="7419" max="7419" width="5.75" style="64" customWidth="1"/>
    <col min="7420" max="7420" width="4.875" style="64" customWidth="1"/>
    <col min="7421" max="7421" width="4.75" style="64" customWidth="1"/>
    <col min="7422" max="7422" width="4" style="64" customWidth="1"/>
    <col min="7423" max="7423" width="8" style="64" customWidth="1"/>
    <col min="7424" max="7424" width="5.5" style="64" customWidth="1"/>
    <col min="7425" max="7425" width="10.375" style="64" customWidth="1"/>
    <col min="7426" max="7427" width="8.875" style="64" customWidth="1"/>
    <col min="7428" max="7428" width="10.5" style="64" customWidth="1"/>
    <col min="7429" max="7429" width="10.25" style="64" customWidth="1"/>
    <col min="7430" max="7430" width="6.25" style="64"/>
    <col min="7431" max="7431" width="7.5" style="64" customWidth="1"/>
    <col min="7432" max="7432" width="7.75" style="64" customWidth="1"/>
    <col min="7433" max="7433" width="7.25" style="64" customWidth="1"/>
    <col min="7434" max="7434" width="7.75" style="64" customWidth="1"/>
    <col min="7435" max="7435" width="6.375" style="64" customWidth="1"/>
    <col min="7436" max="7448" width="6.25" style="64"/>
    <col min="7449" max="7449" width="7" style="64" customWidth="1"/>
    <col min="7450" max="7450" width="6.625" style="64" customWidth="1"/>
    <col min="7451" max="7451" width="5.625" style="64" customWidth="1"/>
    <col min="7452" max="7452" width="6.25" style="64"/>
    <col min="7453" max="7453" width="6.625" style="64" customWidth="1"/>
    <col min="7454" max="7454" width="5" style="64" customWidth="1"/>
    <col min="7455" max="7457" width="6.25" style="64"/>
    <col min="7458" max="7458" width="4.875" style="64" customWidth="1"/>
    <col min="7459" max="7459" width="4.375" style="64" customWidth="1"/>
    <col min="7460" max="7460" width="5.5" style="64" customWidth="1"/>
    <col min="7461" max="7461" width="7.875" style="64" customWidth="1"/>
    <col min="7462" max="7462" width="17" style="64" customWidth="1"/>
    <col min="7463" max="7463" width="12.375" style="64" customWidth="1"/>
    <col min="7464" max="7674" width="6.25" style="64"/>
    <col min="7675" max="7675" width="5.75" style="64" customWidth="1"/>
    <col min="7676" max="7676" width="4.875" style="64" customWidth="1"/>
    <col min="7677" max="7677" width="4.75" style="64" customWidth="1"/>
    <col min="7678" max="7678" width="4" style="64" customWidth="1"/>
    <col min="7679" max="7679" width="8" style="64" customWidth="1"/>
    <col min="7680" max="7680" width="5.5" style="64" customWidth="1"/>
    <col min="7681" max="7681" width="10.375" style="64" customWidth="1"/>
    <col min="7682" max="7683" width="8.875" style="64" customWidth="1"/>
    <col min="7684" max="7684" width="10.5" style="64" customWidth="1"/>
    <col min="7685" max="7685" width="10.25" style="64" customWidth="1"/>
    <col min="7686" max="7686" width="6.25" style="64"/>
    <col min="7687" max="7687" width="7.5" style="64" customWidth="1"/>
    <col min="7688" max="7688" width="7.75" style="64" customWidth="1"/>
    <col min="7689" max="7689" width="7.25" style="64" customWidth="1"/>
    <col min="7690" max="7690" width="7.75" style="64" customWidth="1"/>
    <col min="7691" max="7691" width="6.375" style="64" customWidth="1"/>
    <col min="7692" max="7704" width="6.25" style="64"/>
    <col min="7705" max="7705" width="7" style="64" customWidth="1"/>
    <col min="7706" max="7706" width="6.625" style="64" customWidth="1"/>
    <col min="7707" max="7707" width="5.625" style="64" customWidth="1"/>
    <col min="7708" max="7708" width="6.25" style="64"/>
    <col min="7709" max="7709" width="6.625" style="64" customWidth="1"/>
    <col min="7710" max="7710" width="5" style="64" customWidth="1"/>
    <col min="7711" max="7713" width="6.25" style="64"/>
    <col min="7714" max="7714" width="4.875" style="64" customWidth="1"/>
    <col min="7715" max="7715" width="4.375" style="64" customWidth="1"/>
    <col min="7716" max="7716" width="5.5" style="64" customWidth="1"/>
    <col min="7717" max="7717" width="7.875" style="64" customWidth="1"/>
    <col min="7718" max="7718" width="17" style="64" customWidth="1"/>
    <col min="7719" max="7719" width="12.375" style="64" customWidth="1"/>
    <col min="7720" max="7930" width="6.25" style="64"/>
    <col min="7931" max="7931" width="5.75" style="64" customWidth="1"/>
    <col min="7932" max="7932" width="4.875" style="64" customWidth="1"/>
    <col min="7933" max="7933" width="4.75" style="64" customWidth="1"/>
    <col min="7934" max="7934" width="4" style="64" customWidth="1"/>
    <col min="7935" max="7935" width="8" style="64" customWidth="1"/>
    <col min="7936" max="7936" width="5.5" style="64" customWidth="1"/>
    <col min="7937" max="7937" width="10.375" style="64" customWidth="1"/>
    <col min="7938" max="7939" width="8.875" style="64" customWidth="1"/>
    <col min="7940" max="7940" width="10.5" style="64" customWidth="1"/>
    <col min="7941" max="7941" width="10.25" style="64" customWidth="1"/>
    <col min="7942" max="7942" width="6.25" style="64"/>
    <col min="7943" max="7943" width="7.5" style="64" customWidth="1"/>
    <col min="7944" max="7944" width="7.75" style="64" customWidth="1"/>
    <col min="7945" max="7945" width="7.25" style="64" customWidth="1"/>
    <col min="7946" max="7946" width="7.75" style="64" customWidth="1"/>
    <col min="7947" max="7947" width="6.375" style="64" customWidth="1"/>
    <col min="7948" max="7960" width="6.25" style="64"/>
    <col min="7961" max="7961" width="7" style="64" customWidth="1"/>
    <col min="7962" max="7962" width="6.625" style="64" customWidth="1"/>
    <col min="7963" max="7963" width="5.625" style="64" customWidth="1"/>
    <col min="7964" max="7964" width="6.25" style="64"/>
    <col min="7965" max="7965" width="6.625" style="64" customWidth="1"/>
    <col min="7966" max="7966" width="5" style="64" customWidth="1"/>
    <col min="7967" max="7969" width="6.25" style="64"/>
    <col min="7970" max="7970" width="4.875" style="64" customWidth="1"/>
    <col min="7971" max="7971" width="4.375" style="64" customWidth="1"/>
    <col min="7972" max="7972" width="5.5" style="64" customWidth="1"/>
    <col min="7973" max="7973" width="7.875" style="64" customWidth="1"/>
    <col min="7974" max="7974" width="17" style="64" customWidth="1"/>
    <col min="7975" max="7975" width="12.375" style="64" customWidth="1"/>
    <col min="7976" max="8186" width="6.25" style="64"/>
    <col min="8187" max="8187" width="5.75" style="64" customWidth="1"/>
    <col min="8188" max="8188" width="4.875" style="64" customWidth="1"/>
    <col min="8189" max="8189" width="4.75" style="64" customWidth="1"/>
    <col min="8190" max="8190" width="4" style="64" customWidth="1"/>
    <col min="8191" max="8191" width="8" style="64" customWidth="1"/>
    <col min="8192" max="8192" width="5.5" style="64" customWidth="1"/>
    <col min="8193" max="8193" width="10.375" style="64" customWidth="1"/>
    <col min="8194" max="8195" width="8.875" style="64" customWidth="1"/>
    <col min="8196" max="8196" width="10.5" style="64" customWidth="1"/>
    <col min="8197" max="8197" width="10.25" style="64" customWidth="1"/>
    <col min="8198" max="8198" width="6.25" style="64"/>
    <col min="8199" max="8199" width="7.5" style="64" customWidth="1"/>
    <col min="8200" max="8200" width="7.75" style="64" customWidth="1"/>
    <col min="8201" max="8201" width="7.25" style="64" customWidth="1"/>
    <col min="8202" max="8202" width="7.75" style="64" customWidth="1"/>
    <col min="8203" max="8203" width="6.375" style="64" customWidth="1"/>
    <col min="8204" max="8216" width="6.25" style="64"/>
    <col min="8217" max="8217" width="7" style="64" customWidth="1"/>
    <col min="8218" max="8218" width="6.625" style="64" customWidth="1"/>
    <col min="8219" max="8219" width="5.625" style="64" customWidth="1"/>
    <col min="8220" max="8220" width="6.25" style="64"/>
    <col min="8221" max="8221" width="6.625" style="64" customWidth="1"/>
    <col min="8222" max="8222" width="5" style="64" customWidth="1"/>
    <col min="8223" max="8225" width="6.25" style="64"/>
    <col min="8226" max="8226" width="4.875" style="64" customWidth="1"/>
    <col min="8227" max="8227" width="4.375" style="64" customWidth="1"/>
    <col min="8228" max="8228" width="5.5" style="64" customWidth="1"/>
    <col min="8229" max="8229" width="7.875" style="64" customWidth="1"/>
    <col min="8230" max="8230" width="17" style="64" customWidth="1"/>
    <col min="8231" max="8231" width="12.375" style="64" customWidth="1"/>
    <col min="8232" max="8442" width="6.25" style="64"/>
    <col min="8443" max="8443" width="5.75" style="64" customWidth="1"/>
    <col min="8444" max="8444" width="4.875" style="64" customWidth="1"/>
    <col min="8445" max="8445" width="4.75" style="64" customWidth="1"/>
    <col min="8446" max="8446" width="4" style="64" customWidth="1"/>
    <col min="8447" max="8447" width="8" style="64" customWidth="1"/>
    <col min="8448" max="8448" width="5.5" style="64" customWidth="1"/>
    <col min="8449" max="8449" width="10.375" style="64" customWidth="1"/>
    <col min="8450" max="8451" width="8.875" style="64" customWidth="1"/>
    <col min="8452" max="8452" width="10.5" style="64" customWidth="1"/>
    <col min="8453" max="8453" width="10.25" style="64" customWidth="1"/>
    <col min="8454" max="8454" width="6.25" style="64"/>
    <col min="8455" max="8455" width="7.5" style="64" customWidth="1"/>
    <col min="8456" max="8456" width="7.75" style="64" customWidth="1"/>
    <col min="8457" max="8457" width="7.25" style="64" customWidth="1"/>
    <col min="8458" max="8458" width="7.75" style="64" customWidth="1"/>
    <col min="8459" max="8459" width="6.375" style="64" customWidth="1"/>
    <col min="8460" max="8472" width="6.25" style="64"/>
    <col min="8473" max="8473" width="7" style="64" customWidth="1"/>
    <col min="8474" max="8474" width="6.625" style="64" customWidth="1"/>
    <col min="8475" max="8475" width="5.625" style="64" customWidth="1"/>
    <col min="8476" max="8476" width="6.25" style="64"/>
    <col min="8477" max="8477" width="6.625" style="64" customWidth="1"/>
    <col min="8478" max="8478" width="5" style="64" customWidth="1"/>
    <col min="8479" max="8481" width="6.25" style="64"/>
    <col min="8482" max="8482" width="4.875" style="64" customWidth="1"/>
    <col min="8483" max="8483" width="4.375" style="64" customWidth="1"/>
    <col min="8484" max="8484" width="5.5" style="64" customWidth="1"/>
    <col min="8485" max="8485" width="7.875" style="64" customWidth="1"/>
    <col min="8486" max="8486" width="17" style="64" customWidth="1"/>
    <col min="8487" max="8487" width="12.375" style="64" customWidth="1"/>
    <col min="8488" max="8698" width="6.25" style="64"/>
    <col min="8699" max="8699" width="5.75" style="64" customWidth="1"/>
    <col min="8700" max="8700" width="4.875" style="64" customWidth="1"/>
    <col min="8701" max="8701" width="4.75" style="64" customWidth="1"/>
    <col min="8702" max="8702" width="4" style="64" customWidth="1"/>
    <col min="8703" max="8703" width="8" style="64" customWidth="1"/>
    <col min="8704" max="8704" width="5.5" style="64" customWidth="1"/>
    <col min="8705" max="8705" width="10.375" style="64" customWidth="1"/>
    <col min="8706" max="8707" width="8.875" style="64" customWidth="1"/>
    <col min="8708" max="8708" width="10.5" style="64" customWidth="1"/>
    <col min="8709" max="8709" width="10.25" style="64" customWidth="1"/>
    <col min="8710" max="8710" width="6.25" style="64"/>
    <col min="8711" max="8711" width="7.5" style="64" customWidth="1"/>
    <col min="8712" max="8712" width="7.75" style="64" customWidth="1"/>
    <col min="8713" max="8713" width="7.25" style="64" customWidth="1"/>
    <col min="8714" max="8714" width="7.75" style="64" customWidth="1"/>
    <col min="8715" max="8715" width="6.375" style="64" customWidth="1"/>
    <col min="8716" max="8728" width="6.25" style="64"/>
    <col min="8729" max="8729" width="7" style="64" customWidth="1"/>
    <col min="8730" max="8730" width="6.625" style="64" customWidth="1"/>
    <col min="8731" max="8731" width="5.625" style="64" customWidth="1"/>
    <col min="8732" max="8732" width="6.25" style="64"/>
    <col min="8733" max="8733" width="6.625" style="64" customWidth="1"/>
    <col min="8734" max="8734" width="5" style="64" customWidth="1"/>
    <col min="8735" max="8737" width="6.25" style="64"/>
    <col min="8738" max="8738" width="4.875" style="64" customWidth="1"/>
    <col min="8739" max="8739" width="4.375" style="64" customWidth="1"/>
    <col min="8740" max="8740" width="5.5" style="64" customWidth="1"/>
    <col min="8741" max="8741" width="7.875" style="64" customWidth="1"/>
    <col min="8742" max="8742" width="17" style="64" customWidth="1"/>
    <col min="8743" max="8743" width="12.375" style="64" customWidth="1"/>
    <col min="8744" max="8954" width="6.25" style="64"/>
    <col min="8955" max="8955" width="5.75" style="64" customWidth="1"/>
    <col min="8956" max="8956" width="4.875" style="64" customWidth="1"/>
    <col min="8957" max="8957" width="4.75" style="64" customWidth="1"/>
    <col min="8958" max="8958" width="4" style="64" customWidth="1"/>
    <col min="8959" max="8959" width="8" style="64" customWidth="1"/>
    <col min="8960" max="8960" width="5.5" style="64" customWidth="1"/>
    <col min="8961" max="8961" width="10.375" style="64" customWidth="1"/>
    <col min="8962" max="8963" width="8.875" style="64" customWidth="1"/>
    <col min="8964" max="8964" width="10.5" style="64" customWidth="1"/>
    <col min="8965" max="8965" width="10.25" style="64" customWidth="1"/>
    <col min="8966" max="8966" width="6.25" style="64"/>
    <col min="8967" max="8967" width="7.5" style="64" customWidth="1"/>
    <col min="8968" max="8968" width="7.75" style="64" customWidth="1"/>
    <col min="8969" max="8969" width="7.25" style="64" customWidth="1"/>
    <col min="8970" max="8970" width="7.75" style="64" customWidth="1"/>
    <col min="8971" max="8971" width="6.375" style="64" customWidth="1"/>
    <col min="8972" max="8984" width="6.25" style="64"/>
    <col min="8985" max="8985" width="7" style="64" customWidth="1"/>
    <col min="8986" max="8986" width="6.625" style="64" customWidth="1"/>
    <col min="8987" max="8987" width="5.625" style="64" customWidth="1"/>
    <col min="8988" max="8988" width="6.25" style="64"/>
    <col min="8989" max="8989" width="6.625" style="64" customWidth="1"/>
    <col min="8990" max="8990" width="5" style="64" customWidth="1"/>
    <col min="8991" max="8993" width="6.25" style="64"/>
    <col min="8994" max="8994" width="4.875" style="64" customWidth="1"/>
    <col min="8995" max="8995" width="4.375" style="64" customWidth="1"/>
    <col min="8996" max="8996" width="5.5" style="64" customWidth="1"/>
    <col min="8997" max="8997" width="7.875" style="64" customWidth="1"/>
    <col min="8998" max="8998" width="17" style="64" customWidth="1"/>
    <col min="8999" max="8999" width="12.375" style="64" customWidth="1"/>
    <col min="9000" max="9210" width="6.25" style="64"/>
    <col min="9211" max="9211" width="5.75" style="64" customWidth="1"/>
    <col min="9212" max="9212" width="4.875" style="64" customWidth="1"/>
    <col min="9213" max="9213" width="4.75" style="64" customWidth="1"/>
    <col min="9214" max="9214" width="4" style="64" customWidth="1"/>
    <col min="9215" max="9215" width="8" style="64" customWidth="1"/>
    <col min="9216" max="9216" width="5.5" style="64" customWidth="1"/>
    <col min="9217" max="9217" width="10.375" style="64" customWidth="1"/>
    <col min="9218" max="9219" width="8.875" style="64" customWidth="1"/>
    <col min="9220" max="9220" width="10.5" style="64" customWidth="1"/>
    <col min="9221" max="9221" width="10.25" style="64" customWidth="1"/>
    <col min="9222" max="9222" width="6.25" style="64"/>
    <col min="9223" max="9223" width="7.5" style="64" customWidth="1"/>
    <col min="9224" max="9224" width="7.75" style="64" customWidth="1"/>
    <col min="9225" max="9225" width="7.25" style="64" customWidth="1"/>
    <col min="9226" max="9226" width="7.75" style="64" customWidth="1"/>
    <col min="9227" max="9227" width="6.375" style="64" customWidth="1"/>
    <col min="9228" max="9240" width="6.25" style="64"/>
    <col min="9241" max="9241" width="7" style="64" customWidth="1"/>
    <col min="9242" max="9242" width="6.625" style="64" customWidth="1"/>
    <col min="9243" max="9243" width="5.625" style="64" customWidth="1"/>
    <col min="9244" max="9244" width="6.25" style="64"/>
    <col min="9245" max="9245" width="6.625" style="64" customWidth="1"/>
    <col min="9246" max="9246" width="5" style="64" customWidth="1"/>
    <col min="9247" max="9249" width="6.25" style="64"/>
    <col min="9250" max="9250" width="4.875" style="64" customWidth="1"/>
    <col min="9251" max="9251" width="4.375" style="64" customWidth="1"/>
    <col min="9252" max="9252" width="5.5" style="64" customWidth="1"/>
    <col min="9253" max="9253" width="7.875" style="64" customWidth="1"/>
    <col min="9254" max="9254" width="17" style="64" customWidth="1"/>
    <col min="9255" max="9255" width="12.375" style="64" customWidth="1"/>
    <col min="9256" max="9466" width="6.25" style="64"/>
    <col min="9467" max="9467" width="5.75" style="64" customWidth="1"/>
    <col min="9468" max="9468" width="4.875" style="64" customWidth="1"/>
    <col min="9469" max="9469" width="4.75" style="64" customWidth="1"/>
    <col min="9470" max="9470" width="4" style="64" customWidth="1"/>
    <col min="9471" max="9471" width="8" style="64" customWidth="1"/>
    <col min="9472" max="9472" width="5.5" style="64" customWidth="1"/>
    <col min="9473" max="9473" width="10.375" style="64" customWidth="1"/>
    <col min="9474" max="9475" width="8.875" style="64" customWidth="1"/>
    <col min="9476" max="9476" width="10.5" style="64" customWidth="1"/>
    <col min="9477" max="9477" width="10.25" style="64" customWidth="1"/>
    <col min="9478" max="9478" width="6.25" style="64"/>
    <col min="9479" max="9479" width="7.5" style="64" customWidth="1"/>
    <col min="9480" max="9480" width="7.75" style="64" customWidth="1"/>
    <col min="9481" max="9481" width="7.25" style="64" customWidth="1"/>
    <col min="9482" max="9482" width="7.75" style="64" customWidth="1"/>
    <col min="9483" max="9483" width="6.375" style="64" customWidth="1"/>
    <col min="9484" max="9496" width="6.25" style="64"/>
    <col min="9497" max="9497" width="7" style="64" customWidth="1"/>
    <col min="9498" max="9498" width="6.625" style="64" customWidth="1"/>
    <col min="9499" max="9499" width="5.625" style="64" customWidth="1"/>
    <col min="9500" max="9500" width="6.25" style="64"/>
    <col min="9501" max="9501" width="6.625" style="64" customWidth="1"/>
    <col min="9502" max="9502" width="5" style="64" customWidth="1"/>
    <col min="9503" max="9505" width="6.25" style="64"/>
    <col min="9506" max="9506" width="4.875" style="64" customWidth="1"/>
    <col min="9507" max="9507" width="4.375" style="64" customWidth="1"/>
    <col min="9508" max="9508" width="5.5" style="64" customWidth="1"/>
    <col min="9509" max="9509" width="7.875" style="64" customWidth="1"/>
    <col min="9510" max="9510" width="17" style="64" customWidth="1"/>
    <col min="9511" max="9511" width="12.375" style="64" customWidth="1"/>
    <col min="9512" max="9722" width="6.25" style="64"/>
    <col min="9723" max="9723" width="5.75" style="64" customWidth="1"/>
    <col min="9724" max="9724" width="4.875" style="64" customWidth="1"/>
    <col min="9725" max="9725" width="4.75" style="64" customWidth="1"/>
    <col min="9726" max="9726" width="4" style="64" customWidth="1"/>
    <col min="9727" max="9727" width="8" style="64" customWidth="1"/>
    <col min="9728" max="9728" width="5.5" style="64" customWidth="1"/>
    <col min="9729" max="9729" width="10.375" style="64" customWidth="1"/>
    <col min="9730" max="9731" width="8.875" style="64" customWidth="1"/>
    <col min="9732" max="9732" width="10.5" style="64" customWidth="1"/>
    <col min="9733" max="9733" width="10.25" style="64" customWidth="1"/>
    <col min="9734" max="9734" width="6.25" style="64"/>
    <col min="9735" max="9735" width="7.5" style="64" customWidth="1"/>
    <col min="9736" max="9736" width="7.75" style="64" customWidth="1"/>
    <col min="9737" max="9737" width="7.25" style="64" customWidth="1"/>
    <col min="9738" max="9738" width="7.75" style="64" customWidth="1"/>
    <col min="9739" max="9739" width="6.375" style="64" customWidth="1"/>
    <col min="9740" max="9752" width="6.25" style="64"/>
    <col min="9753" max="9753" width="7" style="64" customWidth="1"/>
    <col min="9754" max="9754" width="6.625" style="64" customWidth="1"/>
    <col min="9755" max="9755" width="5.625" style="64" customWidth="1"/>
    <col min="9756" max="9756" width="6.25" style="64"/>
    <col min="9757" max="9757" width="6.625" style="64" customWidth="1"/>
    <col min="9758" max="9758" width="5" style="64" customWidth="1"/>
    <col min="9759" max="9761" width="6.25" style="64"/>
    <col min="9762" max="9762" width="4.875" style="64" customWidth="1"/>
    <col min="9763" max="9763" width="4.375" style="64" customWidth="1"/>
    <col min="9764" max="9764" width="5.5" style="64" customWidth="1"/>
    <col min="9765" max="9765" width="7.875" style="64" customWidth="1"/>
    <col min="9766" max="9766" width="17" style="64" customWidth="1"/>
    <col min="9767" max="9767" width="12.375" style="64" customWidth="1"/>
    <col min="9768" max="9978" width="6.25" style="64"/>
    <col min="9979" max="9979" width="5.75" style="64" customWidth="1"/>
    <col min="9980" max="9980" width="4.875" style="64" customWidth="1"/>
    <col min="9981" max="9981" width="4.75" style="64" customWidth="1"/>
    <col min="9982" max="9982" width="4" style="64" customWidth="1"/>
    <col min="9983" max="9983" width="8" style="64" customWidth="1"/>
    <col min="9984" max="9984" width="5.5" style="64" customWidth="1"/>
    <col min="9985" max="9985" width="10.375" style="64" customWidth="1"/>
    <col min="9986" max="9987" width="8.875" style="64" customWidth="1"/>
    <col min="9988" max="9988" width="10.5" style="64" customWidth="1"/>
    <col min="9989" max="9989" width="10.25" style="64" customWidth="1"/>
    <col min="9990" max="9990" width="6.25" style="64"/>
    <col min="9991" max="9991" width="7.5" style="64" customWidth="1"/>
    <col min="9992" max="9992" width="7.75" style="64" customWidth="1"/>
    <col min="9993" max="9993" width="7.25" style="64" customWidth="1"/>
    <col min="9994" max="9994" width="7.75" style="64" customWidth="1"/>
    <col min="9995" max="9995" width="6.375" style="64" customWidth="1"/>
    <col min="9996" max="10008" width="6.25" style="64"/>
    <col min="10009" max="10009" width="7" style="64" customWidth="1"/>
    <col min="10010" max="10010" width="6.625" style="64" customWidth="1"/>
    <col min="10011" max="10011" width="5.625" style="64" customWidth="1"/>
    <col min="10012" max="10012" width="6.25" style="64"/>
    <col min="10013" max="10013" width="6.625" style="64" customWidth="1"/>
    <col min="10014" max="10014" width="5" style="64" customWidth="1"/>
    <col min="10015" max="10017" width="6.25" style="64"/>
    <col min="10018" max="10018" width="4.875" style="64" customWidth="1"/>
    <col min="10019" max="10019" width="4.375" style="64" customWidth="1"/>
    <col min="10020" max="10020" width="5.5" style="64" customWidth="1"/>
    <col min="10021" max="10021" width="7.875" style="64" customWidth="1"/>
    <col min="10022" max="10022" width="17" style="64" customWidth="1"/>
    <col min="10023" max="10023" width="12.375" style="64" customWidth="1"/>
    <col min="10024" max="10234" width="6.25" style="64"/>
    <col min="10235" max="10235" width="5.75" style="64" customWidth="1"/>
    <col min="10236" max="10236" width="4.875" style="64" customWidth="1"/>
    <col min="10237" max="10237" width="4.75" style="64" customWidth="1"/>
    <col min="10238" max="10238" width="4" style="64" customWidth="1"/>
    <col min="10239" max="10239" width="8" style="64" customWidth="1"/>
    <col min="10240" max="10240" width="5.5" style="64" customWidth="1"/>
    <col min="10241" max="10241" width="10.375" style="64" customWidth="1"/>
    <col min="10242" max="10243" width="8.875" style="64" customWidth="1"/>
    <col min="10244" max="10244" width="10.5" style="64" customWidth="1"/>
    <col min="10245" max="10245" width="10.25" style="64" customWidth="1"/>
    <col min="10246" max="10246" width="6.25" style="64"/>
    <col min="10247" max="10247" width="7.5" style="64" customWidth="1"/>
    <col min="10248" max="10248" width="7.75" style="64" customWidth="1"/>
    <col min="10249" max="10249" width="7.25" style="64" customWidth="1"/>
    <col min="10250" max="10250" width="7.75" style="64" customWidth="1"/>
    <col min="10251" max="10251" width="6.375" style="64" customWidth="1"/>
    <col min="10252" max="10264" width="6.25" style="64"/>
    <col min="10265" max="10265" width="7" style="64" customWidth="1"/>
    <col min="10266" max="10266" width="6.625" style="64" customWidth="1"/>
    <col min="10267" max="10267" width="5.625" style="64" customWidth="1"/>
    <col min="10268" max="10268" width="6.25" style="64"/>
    <col min="10269" max="10269" width="6.625" style="64" customWidth="1"/>
    <col min="10270" max="10270" width="5" style="64" customWidth="1"/>
    <col min="10271" max="10273" width="6.25" style="64"/>
    <col min="10274" max="10274" width="4.875" style="64" customWidth="1"/>
    <col min="10275" max="10275" width="4.375" style="64" customWidth="1"/>
    <col min="10276" max="10276" width="5.5" style="64" customWidth="1"/>
    <col min="10277" max="10277" width="7.875" style="64" customWidth="1"/>
    <col min="10278" max="10278" width="17" style="64" customWidth="1"/>
    <col min="10279" max="10279" width="12.375" style="64" customWidth="1"/>
    <col min="10280" max="10490" width="6.25" style="64"/>
    <col min="10491" max="10491" width="5.75" style="64" customWidth="1"/>
    <col min="10492" max="10492" width="4.875" style="64" customWidth="1"/>
    <col min="10493" max="10493" width="4.75" style="64" customWidth="1"/>
    <col min="10494" max="10494" width="4" style="64" customWidth="1"/>
    <col min="10495" max="10495" width="8" style="64" customWidth="1"/>
    <col min="10496" max="10496" width="5.5" style="64" customWidth="1"/>
    <col min="10497" max="10497" width="10.375" style="64" customWidth="1"/>
    <col min="10498" max="10499" width="8.875" style="64" customWidth="1"/>
    <col min="10500" max="10500" width="10.5" style="64" customWidth="1"/>
    <col min="10501" max="10501" width="10.25" style="64" customWidth="1"/>
    <col min="10502" max="10502" width="6.25" style="64"/>
    <col min="10503" max="10503" width="7.5" style="64" customWidth="1"/>
    <col min="10504" max="10504" width="7.75" style="64" customWidth="1"/>
    <col min="10505" max="10505" width="7.25" style="64" customWidth="1"/>
    <col min="10506" max="10506" width="7.75" style="64" customWidth="1"/>
    <col min="10507" max="10507" width="6.375" style="64" customWidth="1"/>
    <col min="10508" max="10520" width="6.25" style="64"/>
    <col min="10521" max="10521" width="7" style="64" customWidth="1"/>
    <col min="10522" max="10522" width="6.625" style="64" customWidth="1"/>
    <col min="10523" max="10523" width="5.625" style="64" customWidth="1"/>
    <col min="10524" max="10524" width="6.25" style="64"/>
    <col min="10525" max="10525" width="6.625" style="64" customWidth="1"/>
    <col min="10526" max="10526" width="5" style="64" customWidth="1"/>
    <col min="10527" max="10529" width="6.25" style="64"/>
    <col min="10530" max="10530" width="4.875" style="64" customWidth="1"/>
    <col min="10531" max="10531" width="4.375" style="64" customWidth="1"/>
    <col min="10532" max="10532" width="5.5" style="64" customWidth="1"/>
    <col min="10533" max="10533" width="7.875" style="64" customWidth="1"/>
    <col min="10534" max="10534" width="17" style="64" customWidth="1"/>
    <col min="10535" max="10535" width="12.375" style="64" customWidth="1"/>
    <col min="10536" max="10746" width="6.25" style="64"/>
    <col min="10747" max="10747" width="5.75" style="64" customWidth="1"/>
    <col min="10748" max="10748" width="4.875" style="64" customWidth="1"/>
    <col min="10749" max="10749" width="4.75" style="64" customWidth="1"/>
    <col min="10750" max="10750" width="4" style="64" customWidth="1"/>
    <col min="10751" max="10751" width="8" style="64" customWidth="1"/>
    <col min="10752" max="10752" width="5.5" style="64" customWidth="1"/>
    <col min="10753" max="10753" width="10.375" style="64" customWidth="1"/>
    <col min="10754" max="10755" width="8.875" style="64" customWidth="1"/>
    <col min="10756" max="10756" width="10.5" style="64" customWidth="1"/>
    <col min="10757" max="10757" width="10.25" style="64" customWidth="1"/>
    <col min="10758" max="10758" width="6.25" style="64"/>
    <col min="10759" max="10759" width="7.5" style="64" customWidth="1"/>
    <col min="10760" max="10760" width="7.75" style="64" customWidth="1"/>
    <col min="10761" max="10761" width="7.25" style="64" customWidth="1"/>
    <col min="10762" max="10762" width="7.75" style="64" customWidth="1"/>
    <col min="10763" max="10763" width="6.375" style="64" customWidth="1"/>
    <col min="10764" max="10776" width="6.25" style="64"/>
    <col min="10777" max="10777" width="7" style="64" customWidth="1"/>
    <col min="10778" max="10778" width="6.625" style="64" customWidth="1"/>
    <col min="10779" max="10779" width="5.625" style="64" customWidth="1"/>
    <col min="10780" max="10780" width="6.25" style="64"/>
    <col min="10781" max="10781" width="6.625" style="64" customWidth="1"/>
    <col min="10782" max="10782" width="5" style="64" customWidth="1"/>
    <col min="10783" max="10785" width="6.25" style="64"/>
    <col min="10786" max="10786" width="4.875" style="64" customWidth="1"/>
    <col min="10787" max="10787" width="4.375" style="64" customWidth="1"/>
    <col min="10788" max="10788" width="5.5" style="64" customWidth="1"/>
    <col min="10789" max="10789" width="7.875" style="64" customWidth="1"/>
    <col min="10790" max="10790" width="17" style="64" customWidth="1"/>
    <col min="10791" max="10791" width="12.375" style="64" customWidth="1"/>
    <col min="10792" max="11002" width="6.25" style="64"/>
    <col min="11003" max="11003" width="5.75" style="64" customWidth="1"/>
    <col min="11004" max="11004" width="4.875" style="64" customWidth="1"/>
    <col min="11005" max="11005" width="4.75" style="64" customWidth="1"/>
    <col min="11006" max="11006" width="4" style="64" customWidth="1"/>
    <col min="11007" max="11007" width="8" style="64" customWidth="1"/>
    <col min="11008" max="11008" width="5.5" style="64" customWidth="1"/>
    <col min="11009" max="11009" width="10.375" style="64" customWidth="1"/>
    <col min="11010" max="11011" width="8.875" style="64" customWidth="1"/>
    <col min="11012" max="11012" width="10.5" style="64" customWidth="1"/>
    <col min="11013" max="11013" width="10.25" style="64" customWidth="1"/>
    <col min="11014" max="11014" width="6.25" style="64"/>
    <col min="11015" max="11015" width="7.5" style="64" customWidth="1"/>
    <col min="11016" max="11016" width="7.75" style="64" customWidth="1"/>
    <col min="11017" max="11017" width="7.25" style="64" customWidth="1"/>
    <col min="11018" max="11018" width="7.75" style="64" customWidth="1"/>
    <col min="11019" max="11019" width="6.375" style="64" customWidth="1"/>
    <col min="11020" max="11032" width="6.25" style="64"/>
    <col min="11033" max="11033" width="7" style="64" customWidth="1"/>
    <col min="11034" max="11034" width="6.625" style="64" customWidth="1"/>
    <col min="11035" max="11035" width="5.625" style="64" customWidth="1"/>
    <col min="11036" max="11036" width="6.25" style="64"/>
    <col min="11037" max="11037" width="6.625" style="64" customWidth="1"/>
    <col min="11038" max="11038" width="5" style="64" customWidth="1"/>
    <col min="11039" max="11041" width="6.25" style="64"/>
    <col min="11042" max="11042" width="4.875" style="64" customWidth="1"/>
    <col min="11043" max="11043" width="4.375" style="64" customWidth="1"/>
    <col min="11044" max="11044" width="5.5" style="64" customWidth="1"/>
    <col min="11045" max="11045" width="7.875" style="64" customWidth="1"/>
    <col min="11046" max="11046" width="17" style="64" customWidth="1"/>
    <col min="11047" max="11047" width="12.375" style="64" customWidth="1"/>
    <col min="11048" max="11258" width="6.25" style="64"/>
    <col min="11259" max="11259" width="5.75" style="64" customWidth="1"/>
    <col min="11260" max="11260" width="4.875" style="64" customWidth="1"/>
    <col min="11261" max="11261" width="4.75" style="64" customWidth="1"/>
    <col min="11262" max="11262" width="4" style="64" customWidth="1"/>
    <col min="11263" max="11263" width="8" style="64" customWidth="1"/>
    <col min="11264" max="11264" width="5.5" style="64" customWidth="1"/>
    <col min="11265" max="11265" width="10.375" style="64" customWidth="1"/>
    <col min="11266" max="11267" width="8.875" style="64" customWidth="1"/>
    <col min="11268" max="11268" width="10.5" style="64" customWidth="1"/>
    <col min="11269" max="11269" width="10.25" style="64" customWidth="1"/>
    <col min="11270" max="11270" width="6.25" style="64"/>
    <col min="11271" max="11271" width="7.5" style="64" customWidth="1"/>
    <col min="11272" max="11272" width="7.75" style="64" customWidth="1"/>
    <col min="11273" max="11273" width="7.25" style="64" customWidth="1"/>
    <col min="11274" max="11274" width="7.75" style="64" customWidth="1"/>
    <col min="11275" max="11275" width="6.375" style="64" customWidth="1"/>
    <col min="11276" max="11288" width="6.25" style="64"/>
    <col min="11289" max="11289" width="7" style="64" customWidth="1"/>
    <col min="11290" max="11290" width="6.625" style="64" customWidth="1"/>
    <col min="11291" max="11291" width="5.625" style="64" customWidth="1"/>
    <col min="11292" max="11292" width="6.25" style="64"/>
    <col min="11293" max="11293" width="6.625" style="64" customWidth="1"/>
    <col min="11294" max="11294" width="5" style="64" customWidth="1"/>
    <col min="11295" max="11297" width="6.25" style="64"/>
    <col min="11298" max="11298" width="4.875" style="64" customWidth="1"/>
    <col min="11299" max="11299" width="4.375" style="64" customWidth="1"/>
    <col min="11300" max="11300" width="5.5" style="64" customWidth="1"/>
    <col min="11301" max="11301" width="7.875" style="64" customWidth="1"/>
    <col min="11302" max="11302" width="17" style="64" customWidth="1"/>
    <col min="11303" max="11303" width="12.375" style="64" customWidth="1"/>
    <col min="11304" max="11514" width="6.25" style="64"/>
    <col min="11515" max="11515" width="5.75" style="64" customWidth="1"/>
    <col min="11516" max="11516" width="4.875" style="64" customWidth="1"/>
    <col min="11517" max="11517" width="4.75" style="64" customWidth="1"/>
    <col min="11518" max="11518" width="4" style="64" customWidth="1"/>
    <col min="11519" max="11519" width="8" style="64" customWidth="1"/>
    <col min="11520" max="11520" width="5.5" style="64" customWidth="1"/>
    <col min="11521" max="11521" width="10.375" style="64" customWidth="1"/>
    <col min="11522" max="11523" width="8.875" style="64" customWidth="1"/>
    <col min="11524" max="11524" width="10.5" style="64" customWidth="1"/>
    <col min="11525" max="11525" width="10.25" style="64" customWidth="1"/>
    <col min="11526" max="11526" width="6.25" style="64"/>
    <col min="11527" max="11527" width="7.5" style="64" customWidth="1"/>
    <col min="11528" max="11528" width="7.75" style="64" customWidth="1"/>
    <col min="11529" max="11529" width="7.25" style="64" customWidth="1"/>
    <col min="11530" max="11530" width="7.75" style="64" customWidth="1"/>
    <col min="11531" max="11531" width="6.375" style="64" customWidth="1"/>
    <col min="11532" max="11544" width="6.25" style="64"/>
    <col min="11545" max="11545" width="7" style="64" customWidth="1"/>
    <col min="11546" max="11546" width="6.625" style="64" customWidth="1"/>
    <col min="11547" max="11547" width="5.625" style="64" customWidth="1"/>
    <col min="11548" max="11548" width="6.25" style="64"/>
    <col min="11549" max="11549" width="6.625" style="64" customWidth="1"/>
    <col min="11550" max="11550" width="5" style="64" customWidth="1"/>
    <col min="11551" max="11553" width="6.25" style="64"/>
    <col min="11554" max="11554" width="4.875" style="64" customWidth="1"/>
    <col min="11555" max="11555" width="4.375" style="64" customWidth="1"/>
    <col min="11556" max="11556" width="5.5" style="64" customWidth="1"/>
    <col min="11557" max="11557" width="7.875" style="64" customWidth="1"/>
    <col min="11558" max="11558" width="17" style="64" customWidth="1"/>
    <col min="11559" max="11559" width="12.375" style="64" customWidth="1"/>
    <col min="11560" max="11770" width="6.25" style="64"/>
    <col min="11771" max="11771" width="5.75" style="64" customWidth="1"/>
    <col min="11772" max="11772" width="4.875" style="64" customWidth="1"/>
    <col min="11773" max="11773" width="4.75" style="64" customWidth="1"/>
    <col min="11774" max="11774" width="4" style="64" customWidth="1"/>
    <col min="11775" max="11775" width="8" style="64" customWidth="1"/>
    <col min="11776" max="11776" width="5.5" style="64" customWidth="1"/>
    <col min="11777" max="11777" width="10.375" style="64" customWidth="1"/>
    <col min="11778" max="11779" width="8.875" style="64" customWidth="1"/>
    <col min="11780" max="11780" width="10.5" style="64" customWidth="1"/>
    <col min="11781" max="11781" width="10.25" style="64" customWidth="1"/>
    <col min="11782" max="11782" width="6.25" style="64"/>
    <col min="11783" max="11783" width="7.5" style="64" customWidth="1"/>
    <col min="11784" max="11784" width="7.75" style="64" customWidth="1"/>
    <col min="11785" max="11785" width="7.25" style="64" customWidth="1"/>
    <col min="11786" max="11786" width="7.75" style="64" customWidth="1"/>
    <col min="11787" max="11787" width="6.375" style="64" customWidth="1"/>
    <col min="11788" max="11800" width="6.25" style="64"/>
    <col min="11801" max="11801" width="7" style="64" customWidth="1"/>
    <col min="11802" max="11802" width="6.625" style="64" customWidth="1"/>
    <col min="11803" max="11803" width="5.625" style="64" customWidth="1"/>
    <col min="11804" max="11804" width="6.25" style="64"/>
    <col min="11805" max="11805" width="6.625" style="64" customWidth="1"/>
    <col min="11806" max="11806" width="5" style="64" customWidth="1"/>
    <col min="11807" max="11809" width="6.25" style="64"/>
    <col min="11810" max="11810" width="4.875" style="64" customWidth="1"/>
    <col min="11811" max="11811" width="4.375" style="64" customWidth="1"/>
    <col min="11812" max="11812" width="5.5" style="64" customWidth="1"/>
    <col min="11813" max="11813" width="7.875" style="64" customWidth="1"/>
    <col min="11814" max="11814" width="17" style="64" customWidth="1"/>
    <col min="11815" max="11815" width="12.375" style="64" customWidth="1"/>
    <col min="11816" max="12026" width="6.25" style="64"/>
    <col min="12027" max="12027" width="5.75" style="64" customWidth="1"/>
    <col min="12028" max="12028" width="4.875" style="64" customWidth="1"/>
    <col min="12029" max="12029" width="4.75" style="64" customWidth="1"/>
    <col min="12030" max="12030" width="4" style="64" customWidth="1"/>
    <col min="12031" max="12031" width="8" style="64" customWidth="1"/>
    <col min="12032" max="12032" width="5.5" style="64" customWidth="1"/>
    <col min="12033" max="12033" width="10.375" style="64" customWidth="1"/>
    <col min="12034" max="12035" width="8.875" style="64" customWidth="1"/>
    <col min="12036" max="12036" width="10.5" style="64" customWidth="1"/>
    <col min="12037" max="12037" width="10.25" style="64" customWidth="1"/>
    <col min="12038" max="12038" width="6.25" style="64"/>
    <col min="12039" max="12039" width="7.5" style="64" customWidth="1"/>
    <col min="12040" max="12040" width="7.75" style="64" customWidth="1"/>
    <col min="12041" max="12041" width="7.25" style="64" customWidth="1"/>
    <col min="12042" max="12042" width="7.75" style="64" customWidth="1"/>
    <col min="12043" max="12043" width="6.375" style="64" customWidth="1"/>
    <col min="12044" max="12056" width="6.25" style="64"/>
    <col min="12057" max="12057" width="7" style="64" customWidth="1"/>
    <col min="12058" max="12058" width="6.625" style="64" customWidth="1"/>
    <col min="12059" max="12059" width="5.625" style="64" customWidth="1"/>
    <col min="12060" max="12060" width="6.25" style="64"/>
    <col min="12061" max="12061" width="6.625" style="64" customWidth="1"/>
    <col min="12062" max="12062" width="5" style="64" customWidth="1"/>
    <col min="12063" max="12065" width="6.25" style="64"/>
    <col min="12066" max="12066" width="4.875" style="64" customWidth="1"/>
    <col min="12067" max="12067" width="4.375" style="64" customWidth="1"/>
    <col min="12068" max="12068" width="5.5" style="64" customWidth="1"/>
    <col min="12069" max="12069" width="7.875" style="64" customWidth="1"/>
    <col min="12070" max="12070" width="17" style="64" customWidth="1"/>
    <col min="12071" max="12071" width="12.375" style="64" customWidth="1"/>
    <col min="12072" max="12282" width="6.25" style="64"/>
    <col min="12283" max="12283" width="5.75" style="64" customWidth="1"/>
    <col min="12284" max="12284" width="4.875" style="64" customWidth="1"/>
    <col min="12285" max="12285" width="4.75" style="64" customWidth="1"/>
    <col min="12286" max="12286" width="4" style="64" customWidth="1"/>
    <col min="12287" max="12287" width="8" style="64" customWidth="1"/>
    <col min="12288" max="12288" width="5.5" style="64" customWidth="1"/>
    <col min="12289" max="12289" width="10.375" style="64" customWidth="1"/>
    <col min="12290" max="12291" width="8.875" style="64" customWidth="1"/>
    <col min="12292" max="12292" width="10.5" style="64" customWidth="1"/>
    <col min="12293" max="12293" width="10.25" style="64" customWidth="1"/>
    <col min="12294" max="12294" width="6.25" style="64"/>
    <col min="12295" max="12295" width="7.5" style="64" customWidth="1"/>
    <col min="12296" max="12296" width="7.75" style="64" customWidth="1"/>
    <col min="12297" max="12297" width="7.25" style="64" customWidth="1"/>
    <col min="12298" max="12298" width="7.75" style="64" customWidth="1"/>
    <col min="12299" max="12299" width="6.375" style="64" customWidth="1"/>
    <col min="12300" max="12312" width="6.25" style="64"/>
    <col min="12313" max="12313" width="7" style="64" customWidth="1"/>
    <col min="12314" max="12314" width="6.625" style="64" customWidth="1"/>
    <col min="12315" max="12315" width="5.625" style="64" customWidth="1"/>
    <col min="12316" max="12316" width="6.25" style="64"/>
    <col min="12317" max="12317" width="6.625" style="64" customWidth="1"/>
    <col min="12318" max="12318" width="5" style="64" customWidth="1"/>
    <col min="12319" max="12321" width="6.25" style="64"/>
    <col min="12322" max="12322" width="4.875" style="64" customWidth="1"/>
    <col min="12323" max="12323" width="4.375" style="64" customWidth="1"/>
    <col min="12324" max="12324" width="5.5" style="64" customWidth="1"/>
    <col min="12325" max="12325" width="7.875" style="64" customWidth="1"/>
    <col min="12326" max="12326" width="17" style="64" customWidth="1"/>
    <col min="12327" max="12327" width="12.375" style="64" customWidth="1"/>
    <col min="12328" max="12538" width="6.25" style="64"/>
    <col min="12539" max="12539" width="5.75" style="64" customWidth="1"/>
    <col min="12540" max="12540" width="4.875" style="64" customWidth="1"/>
    <col min="12541" max="12541" width="4.75" style="64" customWidth="1"/>
    <col min="12542" max="12542" width="4" style="64" customWidth="1"/>
    <col min="12543" max="12543" width="8" style="64" customWidth="1"/>
    <col min="12544" max="12544" width="5.5" style="64" customWidth="1"/>
    <col min="12545" max="12545" width="10.375" style="64" customWidth="1"/>
    <col min="12546" max="12547" width="8.875" style="64" customWidth="1"/>
    <col min="12548" max="12548" width="10.5" style="64" customWidth="1"/>
    <col min="12549" max="12549" width="10.25" style="64" customWidth="1"/>
    <col min="12550" max="12550" width="6.25" style="64"/>
    <col min="12551" max="12551" width="7.5" style="64" customWidth="1"/>
    <col min="12552" max="12552" width="7.75" style="64" customWidth="1"/>
    <col min="12553" max="12553" width="7.25" style="64" customWidth="1"/>
    <col min="12554" max="12554" width="7.75" style="64" customWidth="1"/>
    <col min="12555" max="12555" width="6.375" style="64" customWidth="1"/>
    <col min="12556" max="12568" width="6.25" style="64"/>
    <col min="12569" max="12569" width="7" style="64" customWidth="1"/>
    <col min="12570" max="12570" width="6.625" style="64" customWidth="1"/>
    <col min="12571" max="12571" width="5.625" style="64" customWidth="1"/>
    <col min="12572" max="12572" width="6.25" style="64"/>
    <col min="12573" max="12573" width="6.625" style="64" customWidth="1"/>
    <col min="12574" max="12574" width="5" style="64" customWidth="1"/>
    <col min="12575" max="12577" width="6.25" style="64"/>
    <col min="12578" max="12578" width="4.875" style="64" customWidth="1"/>
    <col min="12579" max="12579" width="4.375" style="64" customWidth="1"/>
    <col min="12580" max="12580" width="5.5" style="64" customWidth="1"/>
    <col min="12581" max="12581" width="7.875" style="64" customWidth="1"/>
    <col min="12582" max="12582" width="17" style="64" customWidth="1"/>
    <col min="12583" max="12583" width="12.375" style="64" customWidth="1"/>
    <col min="12584" max="12794" width="6.25" style="64"/>
    <col min="12795" max="12795" width="5.75" style="64" customWidth="1"/>
    <col min="12796" max="12796" width="4.875" style="64" customWidth="1"/>
    <col min="12797" max="12797" width="4.75" style="64" customWidth="1"/>
    <col min="12798" max="12798" width="4" style="64" customWidth="1"/>
    <col min="12799" max="12799" width="8" style="64" customWidth="1"/>
    <col min="12800" max="12800" width="5.5" style="64" customWidth="1"/>
    <col min="12801" max="12801" width="10.375" style="64" customWidth="1"/>
    <col min="12802" max="12803" width="8.875" style="64" customWidth="1"/>
    <col min="12804" max="12804" width="10.5" style="64" customWidth="1"/>
    <col min="12805" max="12805" width="10.25" style="64" customWidth="1"/>
    <col min="12806" max="12806" width="6.25" style="64"/>
    <col min="12807" max="12807" width="7.5" style="64" customWidth="1"/>
    <col min="12808" max="12808" width="7.75" style="64" customWidth="1"/>
    <col min="12809" max="12809" width="7.25" style="64" customWidth="1"/>
    <col min="12810" max="12810" width="7.75" style="64" customWidth="1"/>
    <col min="12811" max="12811" width="6.375" style="64" customWidth="1"/>
    <col min="12812" max="12824" width="6.25" style="64"/>
    <col min="12825" max="12825" width="7" style="64" customWidth="1"/>
    <col min="12826" max="12826" width="6.625" style="64" customWidth="1"/>
    <col min="12827" max="12827" width="5.625" style="64" customWidth="1"/>
    <col min="12828" max="12828" width="6.25" style="64"/>
    <col min="12829" max="12829" width="6.625" style="64" customWidth="1"/>
    <col min="12830" max="12830" width="5" style="64" customWidth="1"/>
    <col min="12831" max="12833" width="6.25" style="64"/>
    <col min="12834" max="12834" width="4.875" style="64" customWidth="1"/>
    <col min="12835" max="12835" width="4.375" style="64" customWidth="1"/>
    <col min="12836" max="12836" width="5.5" style="64" customWidth="1"/>
    <col min="12837" max="12837" width="7.875" style="64" customWidth="1"/>
    <col min="12838" max="12838" width="17" style="64" customWidth="1"/>
    <col min="12839" max="12839" width="12.375" style="64" customWidth="1"/>
    <col min="12840" max="13050" width="6.25" style="64"/>
    <col min="13051" max="13051" width="5.75" style="64" customWidth="1"/>
    <col min="13052" max="13052" width="4.875" style="64" customWidth="1"/>
    <col min="13053" max="13053" width="4.75" style="64" customWidth="1"/>
    <col min="13054" max="13054" width="4" style="64" customWidth="1"/>
    <col min="13055" max="13055" width="8" style="64" customWidth="1"/>
    <col min="13056" max="13056" width="5.5" style="64" customWidth="1"/>
    <col min="13057" max="13057" width="10.375" style="64" customWidth="1"/>
    <col min="13058" max="13059" width="8.875" style="64" customWidth="1"/>
    <col min="13060" max="13060" width="10.5" style="64" customWidth="1"/>
    <col min="13061" max="13061" width="10.25" style="64" customWidth="1"/>
    <col min="13062" max="13062" width="6.25" style="64"/>
    <col min="13063" max="13063" width="7.5" style="64" customWidth="1"/>
    <col min="13064" max="13064" width="7.75" style="64" customWidth="1"/>
    <col min="13065" max="13065" width="7.25" style="64" customWidth="1"/>
    <col min="13066" max="13066" width="7.75" style="64" customWidth="1"/>
    <col min="13067" max="13067" width="6.375" style="64" customWidth="1"/>
    <col min="13068" max="13080" width="6.25" style="64"/>
    <col min="13081" max="13081" width="7" style="64" customWidth="1"/>
    <col min="13082" max="13082" width="6.625" style="64" customWidth="1"/>
    <col min="13083" max="13083" width="5.625" style="64" customWidth="1"/>
    <col min="13084" max="13084" width="6.25" style="64"/>
    <col min="13085" max="13085" width="6.625" style="64" customWidth="1"/>
    <col min="13086" max="13086" width="5" style="64" customWidth="1"/>
    <col min="13087" max="13089" width="6.25" style="64"/>
    <col min="13090" max="13090" width="4.875" style="64" customWidth="1"/>
    <col min="13091" max="13091" width="4.375" style="64" customWidth="1"/>
    <col min="13092" max="13092" width="5.5" style="64" customWidth="1"/>
    <col min="13093" max="13093" width="7.875" style="64" customWidth="1"/>
    <col min="13094" max="13094" width="17" style="64" customWidth="1"/>
    <col min="13095" max="13095" width="12.375" style="64" customWidth="1"/>
    <col min="13096" max="13306" width="6.25" style="64"/>
    <col min="13307" max="13307" width="5.75" style="64" customWidth="1"/>
    <col min="13308" max="13308" width="4.875" style="64" customWidth="1"/>
    <col min="13309" max="13309" width="4.75" style="64" customWidth="1"/>
    <col min="13310" max="13310" width="4" style="64" customWidth="1"/>
    <col min="13311" max="13311" width="8" style="64" customWidth="1"/>
    <col min="13312" max="13312" width="5.5" style="64" customWidth="1"/>
    <col min="13313" max="13313" width="10.375" style="64" customWidth="1"/>
    <col min="13314" max="13315" width="8.875" style="64" customWidth="1"/>
    <col min="13316" max="13316" width="10.5" style="64" customWidth="1"/>
    <col min="13317" max="13317" width="10.25" style="64" customWidth="1"/>
    <col min="13318" max="13318" width="6.25" style="64"/>
    <col min="13319" max="13319" width="7.5" style="64" customWidth="1"/>
    <col min="13320" max="13320" width="7.75" style="64" customWidth="1"/>
    <col min="13321" max="13321" width="7.25" style="64" customWidth="1"/>
    <col min="13322" max="13322" width="7.75" style="64" customWidth="1"/>
    <col min="13323" max="13323" width="6.375" style="64" customWidth="1"/>
    <col min="13324" max="13336" width="6.25" style="64"/>
    <col min="13337" max="13337" width="7" style="64" customWidth="1"/>
    <col min="13338" max="13338" width="6.625" style="64" customWidth="1"/>
    <col min="13339" max="13339" width="5.625" style="64" customWidth="1"/>
    <col min="13340" max="13340" width="6.25" style="64"/>
    <col min="13341" max="13341" width="6.625" style="64" customWidth="1"/>
    <col min="13342" max="13342" width="5" style="64" customWidth="1"/>
    <col min="13343" max="13345" width="6.25" style="64"/>
    <col min="13346" max="13346" width="4.875" style="64" customWidth="1"/>
    <col min="13347" max="13347" width="4.375" style="64" customWidth="1"/>
    <col min="13348" max="13348" width="5.5" style="64" customWidth="1"/>
    <col min="13349" max="13349" width="7.875" style="64" customWidth="1"/>
    <col min="13350" max="13350" width="17" style="64" customWidth="1"/>
    <col min="13351" max="13351" width="12.375" style="64" customWidth="1"/>
    <col min="13352" max="13562" width="6.25" style="64"/>
    <col min="13563" max="13563" width="5.75" style="64" customWidth="1"/>
    <col min="13564" max="13564" width="4.875" style="64" customWidth="1"/>
    <col min="13565" max="13565" width="4.75" style="64" customWidth="1"/>
    <col min="13566" max="13566" width="4" style="64" customWidth="1"/>
    <col min="13567" max="13567" width="8" style="64" customWidth="1"/>
    <col min="13568" max="13568" width="5.5" style="64" customWidth="1"/>
    <col min="13569" max="13569" width="10.375" style="64" customWidth="1"/>
    <col min="13570" max="13571" width="8.875" style="64" customWidth="1"/>
    <col min="13572" max="13572" width="10.5" style="64" customWidth="1"/>
    <col min="13573" max="13573" width="10.25" style="64" customWidth="1"/>
    <col min="13574" max="13574" width="6.25" style="64"/>
    <col min="13575" max="13575" width="7.5" style="64" customWidth="1"/>
    <col min="13576" max="13576" width="7.75" style="64" customWidth="1"/>
    <col min="13577" max="13577" width="7.25" style="64" customWidth="1"/>
    <col min="13578" max="13578" width="7.75" style="64" customWidth="1"/>
    <col min="13579" max="13579" width="6.375" style="64" customWidth="1"/>
    <col min="13580" max="13592" width="6.25" style="64"/>
    <col min="13593" max="13593" width="7" style="64" customWidth="1"/>
    <col min="13594" max="13594" width="6.625" style="64" customWidth="1"/>
    <col min="13595" max="13595" width="5.625" style="64" customWidth="1"/>
    <col min="13596" max="13596" width="6.25" style="64"/>
    <col min="13597" max="13597" width="6.625" style="64" customWidth="1"/>
    <col min="13598" max="13598" width="5" style="64" customWidth="1"/>
    <col min="13599" max="13601" width="6.25" style="64"/>
    <col min="13602" max="13602" width="4.875" style="64" customWidth="1"/>
    <col min="13603" max="13603" width="4.375" style="64" customWidth="1"/>
    <col min="13604" max="13604" width="5.5" style="64" customWidth="1"/>
    <col min="13605" max="13605" width="7.875" style="64" customWidth="1"/>
    <col min="13606" max="13606" width="17" style="64" customWidth="1"/>
    <col min="13607" max="13607" width="12.375" style="64" customWidth="1"/>
    <col min="13608" max="13818" width="6.25" style="64"/>
    <col min="13819" max="13819" width="5.75" style="64" customWidth="1"/>
    <col min="13820" max="13820" width="4.875" style="64" customWidth="1"/>
    <col min="13821" max="13821" width="4.75" style="64" customWidth="1"/>
    <col min="13822" max="13822" width="4" style="64" customWidth="1"/>
    <col min="13823" max="13823" width="8" style="64" customWidth="1"/>
    <col min="13824" max="13824" width="5.5" style="64" customWidth="1"/>
    <col min="13825" max="13825" width="10.375" style="64" customWidth="1"/>
    <col min="13826" max="13827" width="8.875" style="64" customWidth="1"/>
    <col min="13828" max="13828" width="10.5" style="64" customWidth="1"/>
    <col min="13829" max="13829" width="10.25" style="64" customWidth="1"/>
    <col min="13830" max="13830" width="6.25" style="64"/>
    <col min="13831" max="13831" width="7.5" style="64" customWidth="1"/>
    <col min="13832" max="13832" width="7.75" style="64" customWidth="1"/>
    <col min="13833" max="13833" width="7.25" style="64" customWidth="1"/>
    <col min="13834" max="13834" width="7.75" style="64" customWidth="1"/>
    <col min="13835" max="13835" width="6.375" style="64" customWidth="1"/>
    <col min="13836" max="13848" width="6.25" style="64"/>
    <col min="13849" max="13849" width="7" style="64" customWidth="1"/>
    <col min="13850" max="13850" width="6.625" style="64" customWidth="1"/>
    <col min="13851" max="13851" width="5.625" style="64" customWidth="1"/>
    <col min="13852" max="13852" width="6.25" style="64"/>
    <col min="13853" max="13853" width="6.625" style="64" customWidth="1"/>
    <col min="13854" max="13854" width="5" style="64" customWidth="1"/>
    <col min="13855" max="13857" width="6.25" style="64"/>
    <col min="13858" max="13858" width="4.875" style="64" customWidth="1"/>
    <col min="13859" max="13859" width="4.375" style="64" customWidth="1"/>
    <col min="13860" max="13860" width="5.5" style="64" customWidth="1"/>
    <col min="13861" max="13861" width="7.875" style="64" customWidth="1"/>
    <col min="13862" max="13862" width="17" style="64" customWidth="1"/>
    <col min="13863" max="13863" width="12.375" style="64" customWidth="1"/>
    <col min="13864" max="14074" width="6.25" style="64"/>
    <col min="14075" max="14075" width="5.75" style="64" customWidth="1"/>
    <col min="14076" max="14076" width="4.875" style="64" customWidth="1"/>
    <col min="14077" max="14077" width="4.75" style="64" customWidth="1"/>
    <col min="14078" max="14078" width="4" style="64" customWidth="1"/>
    <col min="14079" max="14079" width="8" style="64" customWidth="1"/>
    <col min="14080" max="14080" width="5.5" style="64" customWidth="1"/>
    <col min="14081" max="14081" width="10.375" style="64" customWidth="1"/>
    <col min="14082" max="14083" width="8.875" style="64" customWidth="1"/>
    <col min="14084" max="14084" width="10.5" style="64" customWidth="1"/>
    <col min="14085" max="14085" width="10.25" style="64" customWidth="1"/>
    <col min="14086" max="14086" width="6.25" style="64"/>
    <col min="14087" max="14087" width="7.5" style="64" customWidth="1"/>
    <col min="14088" max="14088" width="7.75" style="64" customWidth="1"/>
    <col min="14089" max="14089" width="7.25" style="64" customWidth="1"/>
    <col min="14090" max="14090" width="7.75" style="64" customWidth="1"/>
    <col min="14091" max="14091" width="6.375" style="64" customWidth="1"/>
    <col min="14092" max="14104" width="6.25" style="64"/>
    <col min="14105" max="14105" width="7" style="64" customWidth="1"/>
    <col min="14106" max="14106" width="6.625" style="64" customWidth="1"/>
    <col min="14107" max="14107" width="5.625" style="64" customWidth="1"/>
    <col min="14108" max="14108" width="6.25" style="64"/>
    <col min="14109" max="14109" width="6.625" style="64" customWidth="1"/>
    <col min="14110" max="14110" width="5" style="64" customWidth="1"/>
    <col min="14111" max="14113" width="6.25" style="64"/>
    <col min="14114" max="14114" width="4.875" style="64" customWidth="1"/>
    <col min="14115" max="14115" width="4.375" style="64" customWidth="1"/>
    <col min="14116" max="14116" width="5.5" style="64" customWidth="1"/>
    <col min="14117" max="14117" width="7.875" style="64" customWidth="1"/>
    <col min="14118" max="14118" width="17" style="64" customWidth="1"/>
    <col min="14119" max="14119" width="12.375" style="64" customWidth="1"/>
    <col min="14120" max="14330" width="6.25" style="64"/>
    <col min="14331" max="14331" width="5.75" style="64" customWidth="1"/>
    <col min="14332" max="14332" width="4.875" style="64" customWidth="1"/>
    <col min="14333" max="14333" width="4.75" style="64" customWidth="1"/>
    <col min="14334" max="14334" width="4" style="64" customWidth="1"/>
    <col min="14335" max="14335" width="8" style="64" customWidth="1"/>
    <col min="14336" max="14336" width="5.5" style="64" customWidth="1"/>
    <col min="14337" max="14337" width="10.375" style="64" customWidth="1"/>
    <col min="14338" max="14339" width="8.875" style="64" customWidth="1"/>
    <col min="14340" max="14340" width="10.5" style="64" customWidth="1"/>
    <col min="14341" max="14341" width="10.25" style="64" customWidth="1"/>
    <col min="14342" max="14342" width="6.25" style="64"/>
    <col min="14343" max="14343" width="7.5" style="64" customWidth="1"/>
    <col min="14344" max="14344" width="7.75" style="64" customWidth="1"/>
    <col min="14345" max="14345" width="7.25" style="64" customWidth="1"/>
    <col min="14346" max="14346" width="7.75" style="64" customWidth="1"/>
    <col min="14347" max="14347" width="6.375" style="64" customWidth="1"/>
    <col min="14348" max="14360" width="6.25" style="64"/>
    <col min="14361" max="14361" width="7" style="64" customWidth="1"/>
    <col min="14362" max="14362" width="6.625" style="64" customWidth="1"/>
    <col min="14363" max="14363" width="5.625" style="64" customWidth="1"/>
    <col min="14364" max="14364" width="6.25" style="64"/>
    <col min="14365" max="14365" width="6.625" style="64" customWidth="1"/>
    <col min="14366" max="14366" width="5" style="64" customWidth="1"/>
    <col min="14367" max="14369" width="6.25" style="64"/>
    <col min="14370" max="14370" width="4.875" style="64" customWidth="1"/>
    <col min="14371" max="14371" width="4.375" style="64" customWidth="1"/>
    <col min="14372" max="14372" width="5.5" style="64" customWidth="1"/>
    <col min="14373" max="14373" width="7.875" style="64" customWidth="1"/>
    <col min="14374" max="14374" width="17" style="64" customWidth="1"/>
    <col min="14375" max="14375" width="12.375" style="64" customWidth="1"/>
    <col min="14376" max="14586" width="6.25" style="64"/>
    <col min="14587" max="14587" width="5.75" style="64" customWidth="1"/>
    <col min="14588" max="14588" width="4.875" style="64" customWidth="1"/>
    <col min="14589" max="14589" width="4.75" style="64" customWidth="1"/>
    <col min="14590" max="14590" width="4" style="64" customWidth="1"/>
    <col min="14591" max="14591" width="8" style="64" customWidth="1"/>
    <col min="14592" max="14592" width="5.5" style="64" customWidth="1"/>
    <col min="14593" max="14593" width="10.375" style="64" customWidth="1"/>
    <col min="14594" max="14595" width="8.875" style="64" customWidth="1"/>
    <col min="14596" max="14596" width="10.5" style="64" customWidth="1"/>
    <col min="14597" max="14597" width="10.25" style="64" customWidth="1"/>
    <col min="14598" max="14598" width="6.25" style="64"/>
    <col min="14599" max="14599" width="7.5" style="64" customWidth="1"/>
    <col min="14600" max="14600" width="7.75" style="64" customWidth="1"/>
    <col min="14601" max="14601" width="7.25" style="64" customWidth="1"/>
    <col min="14602" max="14602" width="7.75" style="64" customWidth="1"/>
    <col min="14603" max="14603" width="6.375" style="64" customWidth="1"/>
    <col min="14604" max="14616" width="6.25" style="64"/>
    <col min="14617" max="14617" width="7" style="64" customWidth="1"/>
    <col min="14618" max="14618" width="6.625" style="64" customWidth="1"/>
    <col min="14619" max="14619" width="5.625" style="64" customWidth="1"/>
    <col min="14620" max="14620" width="6.25" style="64"/>
    <col min="14621" max="14621" width="6.625" style="64" customWidth="1"/>
    <col min="14622" max="14622" width="5" style="64" customWidth="1"/>
    <col min="14623" max="14625" width="6.25" style="64"/>
    <col min="14626" max="14626" width="4.875" style="64" customWidth="1"/>
    <col min="14627" max="14627" width="4.375" style="64" customWidth="1"/>
    <col min="14628" max="14628" width="5.5" style="64" customWidth="1"/>
    <col min="14629" max="14629" width="7.875" style="64" customWidth="1"/>
    <col min="14630" max="14630" width="17" style="64" customWidth="1"/>
    <col min="14631" max="14631" width="12.375" style="64" customWidth="1"/>
    <col min="14632" max="14842" width="6.25" style="64"/>
    <col min="14843" max="14843" width="5.75" style="64" customWidth="1"/>
    <col min="14844" max="14844" width="4.875" style="64" customWidth="1"/>
    <col min="14845" max="14845" width="4.75" style="64" customWidth="1"/>
    <col min="14846" max="14846" width="4" style="64" customWidth="1"/>
    <col min="14847" max="14847" width="8" style="64" customWidth="1"/>
    <col min="14848" max="14848" width="5.5" style="64" customWidth="1"/>
    <col min="14849" max="14849" width="10.375" style="64" customWidth="1"/>
    <col min="14850" max="14851" width="8.875" style="64" customWidth="1"/>
    <col min="14852" max="14852" width="10.5" style="64" customWidth="1"/>
    <col min="14853" max="14853" width="10.25" style="64" customWidth="1"/>
    <col min="14854" max="14854" width="6.25" style="64"/>
    <col min="14855" max="14855" width="7.5" style="64" customWidth="1"/>
    <col min="14856" max="14856" width="7.75" style="64" customWidth="1"/>
    <col min="14857" max="14857" width="7.25" style="64" customWidth="1"/>
    <col min="14858" max="14858" width="7.75" style="64" customWidth="1"/>
    <col min="14859" max="14859" width="6.375" style="64" customWidth="1"/>
    <col min="14860" max="14872" width="6.25" style="64"/>
    <col min="14873" max="14873" width="7" style="64" customWidth="1"/>
    <col min="14874" max="14874" width="6.625" style="64" customWidth="1"/>
    <col min="14875" max="14875" width="5.625" style="64" customWidth="1"/>
    <col min="14876" max="14876" width="6.25" style="64"/>
    <col min="14877" max="14877" width="6.625" style="64" customWidth="1"/>
    <col min="14878" max="14878" width="5" style="64" customWidth="1"/>
    <col min="14879" max="14881" width="6.25" style="64"/>
    <col min="14882" max="14882" width="4.875" style="64" customWidth="1"/>
    <col min="14883" max="14883" width="4.375" style="64" customWidth="1"/>
    <col min="14884" max="14884" width="5.5" style="64" customWidth="1"/>
    <col min="14885" max="14885" width="7.875" style="64" customWidth="1"/>
    <col min="14886" max="14886" width="17" style="64" customWidth="1"/>
    <col min="14887" max="14887" width="12.375" style="64" customWidth="1"/>
    <col min="14888" max="15098" width="6.25" style="64"/>
    <col min="15099" max="15099" width="5.75" style="64" customWidth="1"/>
    <col min="15100" max="15100" width="4.875" style="64" customWidth="1"/>
    <col min="15101" max="15101" width="4.75" style="64" customWidth="1"/>
    <col min="15102" max="15102" width="4" style="64" customWidth="1"/>
    <col min="15103" max="15103" width="8" style="64" customWidth="1"/>
    <col min="15104" max="15104" width="5.5" style="64" customWidth="1"/>
    <col min="15105" max="15105" width="10.375" style="64" customWidth="1"/>
    <col min="15106" max="15107" width="8.875" style="64" customWidth="1"/>
    <col min="15108" max="15108" width="10.5" style="64" customWidth="1"/>
    <col min="15109" max="15109" width="10.25" style="64" customWidth="1"/>
    <col min="15110" max="15110" width="6.25" style="64"/>
    <col min="15111" max="15111" width="7.5" style="64" customWidth="1"/>
    <col min="15112" max="15112" width="7.75" style="64" customWidth="1"/>
    <col min="15113" max="15113" width="7.25" style="64" customWidth="1"/>
    <col min="15114" max="15114" width="7.75" style="64" customWidth="1"/>
    <col min="15115" max="15115" width="6.375" style="64" customWidth="1"/>
    <col min="15116" max="15128" width="6.25" style="64"/>
    <col min="15129" max="15129" width="7" style="64" customWidth="1"/>
    <col min="15130" max="15130" width="6.625" style="64" customWidth="1"/>
    <col min="15131" max="15131" width="5.625" style="64" customWidth="1"/>
    <col min="15132" max="15132" width="6.25" style="64"/>
    <col min="15133" max="15133" width="6.625" style="64" customWidth="1"/>
    <col min="15134" max="15134" width="5" style="64" customWidth="1"/>
    <col min="15135" max="15137" width="6.25" style="64"/>
    <col min="15138" max="15138" width="4.875" style="64" customWidth="1"/>
    <col min="15139" max="15139" width="4.375" style="64" customWidth="1"/>
    <col min="15140" max="15140" width="5.5" style="64" customWidth="1"/>
    <col min="15141" max="15141" width="7.875" style="64" customWidth="1"/>
    <col min="15142" max="15142" width="17" style="64" customWidth="1"/>
    <col min="15143" max="15143" width="12.375" style="64" customWidth="1"/>
    <col min="15144" max="15354" width="6.25" style="64"/>
    <col min="15355" max="15355" width="5.75" style="64" customWidth="1"/>
    <col min="15356" max="15356" width="4.875" style="64" customWidth="1"/>
    <col min="15357" max="15357" width="4.75" style="64" customWidth="1"/>
    <col min="15358" max="15358" width="4" style="64" customWidth="1"/>
    <col min="15359" max="15359" width="8" style="64" customWidth="1"/>
    <col min="15360" max="15360" width="5.5" style="64" customWidth="1"/>
    <col min="15361" max="15361" width="10.375" style="64" customWidth="1"/>
    <col min="15362" max="15363" width="8.875" style="64" customWidth="1"/>
    <col min="15364" max="15364" width="10.5" style="64" customWidth="1"/>
    <col min="15365" max="15365" width="10.25" style="64" customWidth="1"/>
    <col min="15366" max="15366" width="6.25" style="64"/>
    <col min="15367" max="15367" width="7.5" style="64" customWidth="1"/>
    <col min="15368" max="15368" width="7.75" style="64" customWidth="1"/>
    <col min="15369" max="15369" width="7.25" style="64" customWidth="1"/>
    <col min="15370" max="15370" width="7.75" style="64" customWidth="1"/>
    <col min="15371" max="15371" width="6.375" style="64" customWidth="1"/>
    <col min="15372" max="15384" width="6.25" style="64"/>
    <col min="15385" max="15385" width="7" style="64" customWidth="1"/>
    <col min="15386" max="15386" width="6.625" style="64" customWidth="1"/>
    <col min="15387" max="15387" width="5.625" style="64" customWidth="1"/>
    <col min="15388" max="15388" width="6.25" style="64"/>
    <col min="15389" max="15389" width="6.625" style="64" customWidth="1"/>
    <col min="15390" max="15390" width="5" style="64" customWidth="1"/>
    <col min="15391" max="15393" width="6.25" style="64"/>
    <col min="15394" max="15394" width="4.875" style="64" customWidth="1"/>
    <col min="15395" max="15395" width="4.375" style="64" customWidth="1"/>
    <col min="15396" max="15396" width="5.5" style="64" customWidth="1"/>
    <col min="15397" max="15397" width="7.875" style="64" customWidth="1"/>
    <col min="15398" max="15398" width="17" style="64" customWidth="1"/>
    <col min="15399" max="15399" width="12.375" style="64" customWidth="1"/>
    <col min="15400" max="15610" width="6.25" style="64"/>
    <col min="15611" max="15611" width="5.75" style="64" customWidth="1"/>
    <col min="15612" max="15612" width="4.875" style="64" customWidth="1"/>
    <col min="15613" max="15613" width="4.75" style="64" customWidth="1"/>
    <col min="15614" max="15614" width="4" style="64" customWidth="1"/>
    <col min="15615" max="15615" width="8" style="64" customWidth="1"/>
    <col min="15616" max="15616" width="5.5" style="64" customWidth="1"/>
    <col min="15617" max="15617" width="10.375" style="64" customWidth="1"/>
    <col min="15618" max="15619" width="8.875" style="64" customWidth="1"/>
    <col min="15620" max="15620" width="10.5" style="64" customWidth="1"/>
    <col min="15621" max="15621" width="10.25" style="64" customWidth="1"/>
    <col min="15622" max="15622" width="6.25" style="64"/>
    <col min="15623" max="15623" width="7.5" style="64" customWidth="1"/>
    <col min="15624" max="15624" width="7.75" style="64" customWidth="1"/>
    <col min="15625" max="15625" width="7.25" style="64" customWidth="1"/>
    <col min="15626" max="15626" width="7.75" style="64" customWidth="1"/>
    <col min="15627" max="15627" width="6.375" style="64" customWidth="1"/>
    <col min="15628" max="15640" width="6.25" style="64"/>
    <col min="15641" max="15641" width="7" style="64" customWidth="1"/>
    <col min="15642" max="15642" width="6.625" style="64" customWidth="1"/>
    <col min="15643" max="15643" width="5.625" style="64" customWidth="1"/>
    <col min="15644" max="15644" width="6.25" style="64"/>
    <col min="15645" max="15645" width="6.625" style="64" customWidth="1"/>
    <col min="15646" max="15646" width="5" style="64" customWidth="1"/>
    <col min="15647" max="15649" width="6.25" style="64"/>
    <col min="15650" max="15650" width="4.875" style="64" customWidth="1"/>
    <col min="15651" max="15651" width="4.375" style="64" customWidth="1"/>
    <col min="15652" max="15652" width="5.5" style="64" customWidth="1"/>
    <col min="15653" max="15653" width="7.875" style="64" customWidth="1"/>
    <col min="15654" max="15654" width="17" style="64" customWidth="1"/>
    <col min="15655" max="15655" width="12.375" style="64" customWidth="1"/>
    <col min="15656" max="15866" width="6.25" style="64"/>
    <col min="15867" max="15867" width="5.75" style="64" customWidth="1"/>
    <col min="15868" max="15868" width="4.875" style="64" customWidth="1"/>
    <col min="15869" max="15869" width="4.75" style="64" customWidth="1"/>
    <col min="15870" max="15870" width="4" style="64" customWidth="1"/>
    <col min="15871" max="15871" width="8" style="64" customWidth="1"/>
    <col min="15872" max="15872" width="5.5" style="64" customWidth="1"/>
    <col min="15873" max="15873" width="10.375" style="64" customWidth="1"/>
    <col min="15874" max="15875" width="8.875" style="64" customWidth="1"/>
    <col min="15876" max="15876" width="10.5" style="64" customWidth="1"/>
    <col min="15877" max="15877" width="10.25" style="64" customWidth="1"/>
    <col min="15878" max="15878" width="6.25" style="64"/>
    <col min="15879" max="15879" width="7.5" style="64" customWidth="1"/>
    <col min="15880" max="15880" width="7.75" style="64" customWidth="1"/>
    <col min="15881" max="15881" width="7.25" style="64" customWidth="1"/>
    <col min="15882" max="15882" width="7.75" style="64" customWidth="1"/>
    <col min="15883" max="15883" width="6.375" style="64" customWidth="1"/>
    <col min="15884" max="15896" width="6.25" style="64"/>
    <col min="15897" max="15897" width="7" style="64" customWidth="1"/>
    <col min="15898" max="15898" width="6.625" style="64" customWidth="1"/>
    <col min="15899" max="15899" width="5.625" style="64" customWidth="1"/>
    <col min="15900" max="15900" width="6.25" style="64"/>
    <col min="15901" max="15901" width="6.625" style="64" customWidth="1"/>
    <col min="15902" max="15902" width="5" style="64" customWidth="1"/>
    <col min="15903" max="15905" width="6.25" style="64"/>
    <col min="15906" max="15906" width="4.875" style="64" customWidth="1"/>
    <col min="15907" max="15907" width="4.375" style="64" customWidth="1"/>
    <col min="15908" max="15908" width="5.5" style="64" customWidth="1"/>
    <col min="15909" max="15909" width="7.875" style="64" customWidth="1"/>
    <col min="15910" max="15910" width="17" style="64" customWidth="1"/>
    <col min="15911" max="15911" width="12.375" style="64" customWidth="1"/>
    <col min="15912" max="16122" width="6.25" style="64"/>
    <col min="16123" max="16123" width="5.75" style="64" customWidth="1"/>
    <col min="16124" max="16124" width="4.875" style="64" customWidth="1"/>
    <col min="16125" max="16125" width="4.75" style="64" customWidth="1"/>
    <col min="16126" max="16126" width="4" style="64" customWidth="1"/>
    <col min="16127" max="16127" width="8" style="64" customWidth="1"/>
    <col min="16128" max="16128" width="5.5" style="64" customWidth="1"/>
    <col min="16129" max="16129" width="10.375" style="64" customWidth="1"/>
    <col min="16130" max="16131" width="8.875" style="64" customWidth="1"/>
    <col min="16132" max="16132" width="10.5" style="64" customWidth="1"/>
    <col min="16133" max="16133" width="10.25" style="64" customWidth="1"/>
    <col min="16134" max="16134" width="6.25" style="64"/>
    <col min="16135" max="16135" width="7.5" style="64" customWidth="1"/>
    <col min="16136" max="16136" width="7.75" style="64" customWidth="1"/>
    <col min="16137" max="16137" width="7.25" style="64" customWidth="1"/>
    <col min="16138" max="16138" width="7.75" style="64" customWidth="1"/>
    <col min="16139" max="16139" width="6.375" style="64" customWidth="1"/>
    <col min="16140" max="16152" width="6.25" style="64"/>
    <col min="16153" max="16153" width="7" style="64" customWidth="1"/>
    <col min="16154" max="16154" width="6.625" style="64" customWidth="1"/>
    <col min="16155" max="16155" width="5.625" style="64" customWidth="1"/>
    <col min="16156" max="16156" width="6.25" style="64"/>
    <col min="16157" max="16157" width="6.625" style="64" customWidth="1"/>
    <col min="16158" max="16158" width="5" style="64" customWidth="1"/>
    <col min="16159" max="16161" width="6.25" style="64"/>
    <col min="16162" max="16162" width="4.875" style="64" customWidth="1"/>
    <col min="16163" max="16163" width="4.375" style="64" customWidth="1"/>
    <col min="16164" max="16164" width="5.5" style="64" customWidth="1"/>
    <col min="16165" max="16165" width="7.875" style="64" customWidth="1"/>
    <col min="16166" max="16166" width="17" style="64" customWidth="1"/>
    <col min="16167" max="16167" width="12.375" style="64" customWidth="1"/>
    <col min="16168" max="16384" width="6.25" style="64"/>
  </cols>
  <sheetData>
    <row r="1" spans="1:245" s="52" customFormat="1" ht="25.5" thickTop="1" thickBot="1">
      <c r="A1" s="39" t="s">
        <v>35</v>
      </c>
      <c r="B1" s="40" t="s">
        <v>36</v>
      </c>
      <c r="C1" s="41" t="s">
        <v>37</v>
      </c>
      <c r="D1" s="42" t="s">
        <v>38</v>
      </c>
      <c r="E1" s="41" t="s">
        <v>39</v>
      </c>
      <c r="F1" s="41" t="s">
        <v>40</v>
      </c>
      <c r="G1" s="43" t="s">
        <v>41</v>
      </c>
      <c r="H1" s="43" t="s">
        <v>42</v>
      </c>
      <c r="I1" s="44" t="s">
        <v>43</v>
      </c>
      <c r="J1" s="45">
        <v>5.0000000000000001E-3</v>
      </c>
      <c r="K1" s="46">
        <v>0.03</v>
      </c>
      <c r="L1" s="47" t="s">
        <v>44</v>
      </c>
      <c r="M1" s="47" t="s">
        <v>45</v>
      </c>
      <c r="N1" s="47" t="s">
        <v>46</v>
      </c>
      <c r="O1" s="48" t="s">
        <v>47</v>
      </c>
      <c r="P1" s="48" t="s">
        <v>48</v>
      </c>
      <c r="Q1" s="47" t="s">
        <v>49</v>
      </c>
      <c r="R1" s="47" t="s">
        <v>50</v>
      </c>
      <c r="S1" s="47" t="s">
        <v>51</v>
      </c>
      <c r="T1" s="47" t="s">
        <v>52</v>
      </c>
      <c r="U1" s="47" t="s">
        <v>53</v>
      </c>
      <c r="V1" s="47" t="s">
        <v>54</v>
      </c>
      <c r="W1" s="47" t="s">
        <v>55</v>
      </c>
      <c r="X1" s="47" t="s">
        <v>56</v>
      </c>
      <c r="Y1" s="47" t="s">
        <v>57</v>
      </c>
      <c r="Z1" s="47" t="s">
        <v>58</v>
      </c>
      <c r="AA1" s="47" t="s">
        <v>59</v>
      </c>
      <c r="AB1" s="47" t="s">
        <v>60</v>
      </c>
      <c r="AC1" s="47" t="s">
        <v>61</v>
      </c>
      <c r="AD1" s="47" t="s">
        <v>62</v>
      </c>
      <c r="AE1" s="47" t="s">
        <v>63</v>
      </c>
      <c r="AF1" s="47" t="s">
        <v>64</v>
      </c>
      <c r="AG1" s="49" t="s">
        <v>69</v>
      </c>
      <c r="AH1" s="49" t="s">
        <v>70</v>
      </c>
      <c r="AI1" s="49" t="s">
        <v>37</v>
      </c>
      <c r="AJ1" s="50" t="s">
        <v>71</v>
      </c>
      <c r="AK1" s="50" t="s">
        <v>72</v>
      </c>
      <c r="AL1" s="51" t="s">
        <v>73</v>
      </c>
      <c r="AM1" s="50" t="s">
        <v>74</v>
      </c>
    </row>
    <row r="2" spans="1:245" s="52" customFormat="1" ht="13.5" customHeight="1" thickTop="1">
      <c r="A2" s="53" t="s">
        <v>75</v>
      </c>
      <c r="B2" s="54">
        <v>44564</v>
      </c>
      <c r="C2" s="55">
        <v>24</v>
      </c>
      <c r="D2" s="56" t="s">
        <v>87</v>
      </c>
      <c r="E2" s="55" t="s">
        <v>88</v>
      </c>
      <c r="F2" s="63" t="s">
        <v>78</v>
      </c>
      <c r="G2" s="55" t="s">
        <v>89</v>
      </c>
      <c r="H2" s="55" t="s">
        <v>90</v>
      </c>
      <c r="I2" s="55"/>
      <c r="J2" s="84">
        <f t="shared" ref="J2:J9" si="0">I2+I2*0.5%</f>
        <v>0</v>
      </c>
      <c r="K2" s="55">
        <f t="shared" ref="K2:K9" si="1">I2-I2*0.3%</f>
        <v>0</v>
      </c>
      <c r="L2" s="57">
        <f t="shared" ref="L2:L9" si="2">(N2+M2)/2</f>
        <v>24.3</v>
      </c>
      <c r="M2" s="58">
        <v>24.37</v>
      </c>
      <c r="N2" s="58">
        <v>24.23</v>
      </c>
      <c r="O2" s="59">
        <f t="shared" ref="O2:O9" si="3">M2*1.005</f>
        <v>24.491849999999999</v>
      </c>
      <c r="P2" s="59">
        <f t="shared" ref="P2:P9" si="4">N2*1.005</f>
        <v>24.351149999999997</v>
      </c>
      <c r="Q2" s="60">
        <v>24.38</v>
      </c>
      <c r="R2" s="60">
        <v>24.37</v>
      </c>
      <c r="S2" s="60">
        <v>24.38</v>
      </c>
      <c r="T2" s="60">
        <v>24.27</v>
      </c>
      <c r="U2" s="60">
        <v>24.37</v>
      </c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55" t="s">
        <v>80</v>
      </c>
      <c r="AK2" s="55" t="s">
        <v>80</v>
      </c>
      <c r="AL2" s="55">
        <v>0.41799999999999998</v>
      </c>
      <c r="AM2" s="55"/>
    </row>
    <row r="3" spans="1:245" s="52" customFormat="1" ht="27.75" customHeight="1">
      <c r="A3" s="53" t="s">
        <v>75</v>
      </c>
      <c r="B3" s="54">
        <v>44564</v>
      </c>
      <c r="C3" s="55">
        <v>0</v>
      </c>
      <c r="D3" s="56" t="s">
        <v>87</v>
      </c>
      <c r="E3" s="85" t="s">
        <v>93</v>
      </c>
      <c r="F3" s="63" t="s">
        <v>78</v>
      </c>
      <c r="G3" s="55" t="s">
        <v>94</v>
      </c>
      <c r="H3" s="55" t="s">
        <v>95</v>
      </c>
      <c r="I3" s="55"/>
      <c r="J3" s="84">
        <f t="shared" si="0"/>
        <v>0</v>
      </c>
      <c r="K3" s="55">
        <f t="shared" si="1"/>
        <v>0</v>
      </c>
      <c r="L3" s="57">
        <f t="shared" si="2"/>
        <v>0.05</v>
      </c>
      <c r="M3" s="58">
        <v>0.1</v>
      </c>
      <c r="N3" s="58"/>
      <c r="O3" s="59">
        <f t="shared" si="3"/>
        <v>0.10049999999999999</v>
      </c>
      <c r="P3" s="59">
        <f t="shared" si="4"/>
        <v>0</v>
      </c>
      <c r="Q3" s="60">
        <v>0.1</v>
      </c>
      <c r="R3" s="60">
        <v>9.9000000000000005E-2</v>
      </c>
      <c r="S3" s="60">
        <v>0.1</v>
      </c>
      <c r="T3" s="60">
        <v>0.1</v>
      </c>
      <c r="U3" s="60">
        <v>9.9000000000000005E-2</v>
      </c>
      <c r="V3" s="60">
        <v>0.1</v>
      </c>
      <c r="W3" s="60">
        <v>9.9000000000000005E-2</v>
      </c>
      <c r="X3" s="60">
        <v>9.8000000000000004E-2</v>
      </c>
      <c r="Y3" s="60">
        <v>9.9000000000000005E-2</v>
      </c>
      <c r="Z3" s="60">
        <v>9.9000000000000005E-2</v>
      </c>
      <c r="AA3" s="60">
        <v>9.8000000000000004E-2</v>
      </c>
      <c r="AB3" s="60">
        <v>0.1</v>
      </c>
      <c r="AC3" s="60">
        <v>0.1</v>
      </c>
      <c r="AD3" s="60">
        <v>9.8000000000000004E-2</v>
      </c>
      <c r="AE3" s="60">
        <v>9.8000000000000004E-2</v>
      </c>
      <c r="AF3" s="60">
        <v>9.9000000000000005E-2</v>
      </c>
      <c r="AG3" s="60"/>
      <c r="AH3" s="60"/>
      <c r="AI3" s="60"/>
      <c r="AJ3" s="55" t="s">
        <v>80</v>
      </c>
      <c r="AK3" s="55" t="s">
        <v>80</v>
      </c>
      <c r="AL3" s="55"/>
      <c r="AM3" s="55"/>
    </row>
    <row r="4" spans="1:245" s="52" customFormat="1" ht="23.25" customHeight="1">
      <c r="A4" s="53" t="s">
        <v>75</v>
      </c>
      <c r="B4" s="54">
        <v>44564</v>
      </c>
      <c r="C4" s="55">
        <v>0</v>
      </c>
      <c r="D4" s="56" t="s">
        <v>87</v>
      </c>
      <c r="E4" s="85" t="s">
        <v>93</v>
      </c>
      <c r="F4" s="63" t="s">
        <v>78</v>
      </c>
      <c r="G4" s="55" t="s">
        <v>96</v>
      </c>
      <c r="H4" s="55" t="s">
        <v>95</v>
      </c>
      <c r="I4" s="55"/>
      <c r="J4" s="84">
        <f t="shared" si="0"/>
        <v>0</v>
      </c>
      <c r="K4" s="55">
        <f t="shared" si="1"/>
        <v>0</v>
      </c>
      <c r="L4" s="57">
        <f t="shared" si="2"/>
        <v>0.05</v>
      </c>
      <c r="M4" s="58">
        <v>0.1</v>
      </c>
      <c r="N4" s="58"/>
      <c r="O4" s="59">
        <f t="shared" si="3"/>
        <v>0.10049999999999999</v>
      </c>
      <c r="P4" s="59">
        <f t="shared" si="4"/>
        <v>0</v>
      </c>
      <c r="Q4" s="60">
        <v>9.9000000000000005E-2</v>
      </c>
      <c r="R4" s="60">
        <v>0.1</v>
      </c>
      <c r="S4" s="60">
        <v>9.9000000000000005E-2</v>
      </c>
      <c r="T4" s="60">
        <v>9.9000000000000005E-2</v>
      </c>
      <c r="U4" s="60">
        <v>0.1</v>
      </c>
      <c r="V4" s="60">
        <v>9.9000000000000005E-2</v>
      </c>
      <c r="W4" s="60">
        <v>9.9000000000000005E-2</v>
      </c>
      <c r="X4" s="60">
        <v>9.9000000000000005E-2</v>
      </c>
      <c r="Y4" s="60">
        <v>9.9000000000000005E-2</v>
      </c>
      <c r="Z4" s="60">
        <v>9.8000000000000004E-2</v>
      </c>
      <c r="AA4" s="60">
        <v>9.8000000000000004E-2</v>
      </c>
      <c r="AB4" s="60">
        <v>0.1</v>
      </c>
      <c r="AC4" s="60">
        <v>0.1</v>
      </c>
      <c r="AD4" s="60">
        <v>9.8000000000000004E-2</v>
      </c>
      <c r="AE4" s="60">
        <v>9.8000000000000004E-2</v>
      </c>
      <c r="AF4" s="60">
        <v>0.1</v>
      </c>
      <c r="AG4" s="60"/>
      <c r="AH4" s="60"/>
      <c r="AI4" s="60"/>
      <c r="AJ4" s="55" t="s">
        <v>80</v>
      </c>
      <c r="AK4" s="55" t="s">
        <v>80</v>
      </c>
      <c r="AL4" s="55"/>
      <c r="AM4" s="55"/>
    </row>
    <row r="5" spans="1:245" s="52" customFormat="1" ht="30.75" customHeight="1">
      <c r="A5" s="53" t="s">
        <v>75</v>
      </c>
      <c r="B5" s="54">
        <v>44566</v>
      </c>
      <c r="C5" s="55" t="s">
        <v>81</v>
      </c>
      <c r="D5" s="56" t="s">
        <v>82</v>
      </c>
      <c r="E5" s="55" t="s">
        <v>83</v>
      </c>
      <c r="F5" s="63" t="s">
        <v>78</v>
      </c>
      <c r="G5" s="55" t="s">
        <v>98</v>
      </c>
      <c r="H5" s="55" t="s">
        <v>84</v>
      </c>
      <c r="I5" s="55">
        <v>1.23</v>
      </c>
      <c r="J5" s="84">
        <f t="shared" si="0"/>
        <v>1.2361500000000001</v>
      </c>
      <c r="K5" s="55">
        <f t="shared" si="1"/>
        <v>1.22631</v>
      </c>
      <c r="L5" s="57">
        <f t="shared" si="2"/>
        <v>0.41849999999999998</v>
      </c>
      <c r="M5" s="58">
        <v>0.42499999999999999</v>
      </c>
      <c r="N5" s="58">
        <v>0.41199999999999998</v>
      </c>
      <c r="O5" s="59">
        <f t="shared" si="3"/>
        <v>0.42712499999999992</v>
      </c>
      <c r="P5" s="59">
        <f t="shared" si="4"/>
        <v>0.41405999999999993</v>
      </c>
      <c r="Q5" s="60">
        <v>0.41899999999999998</v>
      </c>
      <c r="R5" s="60">
        <v>0.42099999999999999</v>
      </c>
      <c r="S5" s="60">
        <v>0.41899999999999998</v>
      </c>
      <c r="T5" s="60">
        <v>0.41399999999999998</v>
      </c>
      <c r="U5" s="60">
        <v>0.42299999999999999</v>
      </c>
      <c r="V5" s="60">
        <v>0.42499999999999999</v>
      </c>
      <c r="W5" s="60">
        <v>0.42199999999999999</v>
      </c>
      <c r="X5" s="60">
        <v>0.42</v>
      </c>
      <c r="Y5" s="60">
        <v>0.42199999999999999</v>
      </c>
      <c r="Z5" s="60">
        <v>0.42399999999999999</v>
      </c>
      <c r="AA5" s="60">
        <v>0.42099999999999999</v>
      </c>
      <c r="AB5" s="60">
        <v>0.41699999999999998</v>
      </c>
      <c r="AC5" s="60">
        <v>0.42199999999999999</v>
      </c>
      <c r="AD5" s="60">
        <v>0.42499999999999999</v>
      </c>
      <c r="AE5" s="60">
        <v>0.42299999999999999</v>
      </c>
      <c r="AF5" s="60">
        <v>0.41499999999999998</v>
      </c>
      <c r="AG5" s="60"/>
      <c r="AH5" s="60"/>
      <c r="AI5" s="60"/>
      <c r="AJ5" s="55" t="s">
        <v>80</v>
      </c>
      <c r="AK5" s="55" t="s">
        <v>80</v>
      </c>
      <c r="AL5" s="55">
        <v>0.28000000000000003</v>
      </c>
      <c r="AM5" s="55"/>
      <c r="IK5" s="87"/>
    </row>
    <row r="6" spans="1:245" s="52" customFormat="1" ht="30.75" customHeight="1">
      <c r="A6" s="53" t="s">
        <v>75</v>
      </c>
      <c r="B6" s="54">
        <v>44566</v>
      </c>
      <c r="C6" s="55">
        <v>20</v>
      </c>
      <c r="D6" s="56" t="s">
        <v>82</v>
      </c>
      <c r="E6" s="55" t="s">
        <v>88</v>
      </c>
      <c r="F6" s="63" t="s">
        <v>78</v>
      </c>
      <c r="G6" s="55" t="s">
        <v>99</v>
      </c>
      <c r="H6" s="55" t="s">
        <v>86</v>
      </c>
      <c r="I6" s="55">
        <v>19.5</v>
      </c>
      <c r="J6" s="84">
        <f t="shared" si="0"/>
        <v>19.5975</v>
      </c>
      <c r="K6" s="55">
        <f t="shared" si="1"/>
        <v>19.441500000000001</v>
      </c>
      <c r="L6" s="57">
        <f t="shared" si="2"/>
        <v>19.55</v>
      </c>
      <c r="M6" s="58">
        <v>19.75</v>
      </c>
      <c r="N6" s="58">
        <v>19.350000000000001</v>
      </c>
      <c r="O6" s="59">
        <f t="shared" si="3"/>
        <v>19.848749999999999</v>
      </c>
      <c r="P6" s="59">
        <f t="shared" si="4"/>
        <v>19.446749999999998</v>
      </c>
      <c r="Q6" s="60">
        <v>19.579999999999998</v>
      </c>
      <c r="R6" s="60">
        <v>19.95</v>
      </c>
      <c r="S6" s="60">
        <v>19.71</v>
      </c>
      <c r="T6" s="60">
        <v>19.55</v>
      </c>
      <c r="U6" s="60">
        <v>19.600000000000001</v>
      </c>
      <c r="V6" s="60">
        <v>19.760000000000002</v>
      </c>
      <c r="W6" s="60">
        <v>19.66</v>
      </c>
      <c r="X6" s="60">
        <v>19.59</v>
      </c>
      <c r="Y6" s="60">
        <v>19.62</v>
      </c>
      <c r="Z6" s="60">
        <v>19.77</v>
      </c>
      <c r="AA6" s="60">
        <v>19.440000000000001</v>
      </c>
      <c r="AB6" s="60">
        <v>19.559999999999999</v>
      </c>
      <c r="AC6" s="60">
        <v>19.53</v>
      </c>
      <c r="AD6" s="60">
        <v>19.649999999999999</v>
      </c>
      <c r="AE6" s="60">
        <v>19.579999999999998</v>
      </c>
      <c r="AF6" s="60">
        <v>19.64</v>
      </c>
      <c r="AG6" s="60"/>
      <c r="AH6" s="60"/>
      <c r="AI6" s="60"/>
      <c r="AJ6" s="55" t="s">
        <v>80</v>
      </c>
      <c r="AK6" s="55" t="s">
        <v>80</v>
      </c>
      <c r="AL6" s="55">
        <v>0.42799999999999999</v>
      </c>
      <c r="AM6" s="55"/>
      <c r="IK6" s="87"/>
    </row>
    <row r="7" spans="1:245" s="52" customFormat="1" ht="30.75" customHeight="1">
      <c r="A7" s="53" t="s">
        <v>75</v>
      </c>
      <c r="B7" s="54">
        <v>44566</v>
      </c>
      <c r="C7" s="55" t="s">
        <v>81</v>
      </c>
      <c r="D7" s="56" t="s">
        <v>82</v>
      </c>
      <c r="E7" s="55" t="s">
        <v>83</v>
      </c>
      <c r="F7" s="63" t="s">
        <v>78</v>
      </c>
      <c r="G7" s="55" t="s">
        <v>100</v>
      </c>
      <c r="H7" s="55" t="s">
        <v>84</v>
      </c>
      <c r="I7" s="55">
        <v>1.23</v>
      </c>
      <c r="J7" s="84">
        <f t="shared" si="0"/>
        <v>1.2361500000000001</v>
      </c>
      <c r="K7" s="55">
        <f t="shared" si="1"/>
        <v>1.22631</v>
      </c>
      <c r="L7" s="57">
        <f t="shared" si="2"/>
        <v>0.41849999999999998</v>
      </c>
      <c r="M7" s="58">
        <v>0.42499999999999999</v>
      </c>
      <c r="N7" s="58">
        <v>0.41199999999999998</v>
      </c>
      <c r="O7" s="59">
        <f t="shared" si="3"/>
        <v>0.42712499999999992</v>
      </c>
      <c r="P7" s="59">
        <f t="shared" si="4"/>
        <v>0.41405999999999993</v>
      </c>
      <c r="Q7" s="60">
        <v>0.42299999999999999</v>
      </c>
      <c r="R7" s="60">
        <v>0.41</v>
      </c>
      <c r="S7" s="60">
        <v>0.41799999999999998</v>
      </c>
      <c r="T7" s="60">
        <v>0.42499999999999999</v>
      </c>
      <c r="U7" s="60">
        <v>0.42199999999999999</v>
      </c>
      <c r="V7" s="60">
        <v>0.41699999999999998</v>
      </c>
      <c r="W7" s="60">
        <v>0.41899999999999998</v>
      </c>
      <c r="X7" s="60">
        <v>0.42599999999999999</v>
      </c>
      <c r="Y7" s="60">
        <v>0.42699999999999999</v>
      </c>
      <c r="Z7" s="60">
        <v>0.41599999999999998</v>
      </c>
      <c r="AA7" s="60">
        <v>0.42599999999999999</v>
      </c>
      <c r="AB7" s="60">
        <v>0.42</v>
      </c>
      <c r="AC7" s="60"/>
      <c r="AD7" s="60"/>
      <c r="AE7" s="60"/>
      <c r="AF7" s="60"/>
      <c r="AG7" s="60"/>
      <c r="AH7" s="60"/>
      <c r="AI7" s="60"/>
      <c r="AJ7" s="55" t="s">
        <v>80</v>
      </c>
      <c r="AK7" s="55" t="s">
        <v>80</v>
      </c>
      <c r="AL7" s="55">
        <v>0.28599999999999998</v>
      </c>
      <c r="AM7" s="55"/>
      <c r="IK7" s="87"/>
    </row>
    <row r="8" spans="1:245" s="52" customFormat="1" ht="30.75" customHeight="1">
      <c r="A8" s="53" t="s">
        <v>75</v>
      </c>
      <c r="B8" s="54">
        <v>44566</v>
      </c>
      <c r="C8" s="55" t="s">
        <v>81</v>
      </c>
      <c r="D8" s="56" t="s">
        <v>82</v>
      </c>
      <c r="E8" s="55" t="s">
        <v>83</v>
      </c>
      <c r="F8" s="63" t="s">
        <v>78</v>
      </c>
      <c r="G8" s="55" t="s">
        <v>102</v>
      </c>
      <c r="H8" s="55" t="s">
        <v>84</v>
      </c>
      <c r="I8" s="55">
        <v>1.23</v>
      </c>
      <c r="J8" s="84">
        <f t="shared" si="0"/>
        <v>1.2361500000000001</v>
      </c>
      <c r="K8" s="55">
        <f t="shared" si="1"/>
        <v>1.22631</v>
      </c>
      <c r="L8" s="57">
        <f t="shared" si="2"/>
        <v>0.41849999999999998</v>
      </c>
      <c r="M8" s="58">
        <v>0.42499999999999999</v>
      </c>
      <c r="N8" s="58">
        <v>0.41199999999999998</v>
      </c>
      <c r="O8" s="59">
        <f t="shared" si="3"/>
        <v>0.42712499999999992</v>
      </c>
      <c r="P8" s="59">
        <f t="shared" si="4"/>
        <v>0.41405999999999993</v>
      </c>
      <c r="Q8" s="60">
        <v>0.42199999999999999</v>
      </c>
      <c r="R8" s="60">
        <v>0.42699999999999999</v>
      </c>
      <c r="S8" s="60">
        <v>0.42199999999999999</v>
      </c>
      <c r="T8" s="60">
        <v>0.41599999999999998</v>
      </c>
      <c r="U8" s="60">
        <v>0.42599999999999999</v>
      </c>
      <c r="V8" s="60">
        <v>0.42699999999999999</v>
      </c>
      <c r="W8" s="60">
        <v>0.42599999999999999</v>
      </c>
      <c r="X8" s="60">
        <v>0.42199999999999999</v>
      </c>
      <c r="Y8" s="60">
        <v>0.42399999999999999</v>
      </c>
      <c r="Z8" s="60">
        <v>0.42</v>
      </c>
      <c r="AA8" s="60">
        <v>0.42</v>
      </c>
      <c r="AB8" s="60">
        <v>0.41799999999999998</v>
      </c>
      <c r="AC8" s="60">
        <v>0.42399999999999999</v>
      </c>
      <c r="AD8" s="60">
        <v>0.42799999999999999</v>
      </c>
      <c r="AE8" s="60">
        <v>0.42499999999999999</v>
      </c>
      <c r="AF8" s="60">
        <v>0.41699999999999998</v>
      </c>
      <c r="AG8" s="60"/>
      <c r="AH8" s="60"/>
      <c r="AI8" s="60"/>
      <c r="AJ8" s="55" t="s">
        <v>80</v>
      </c>
      <c r="AK8" s="55" t="s">
        <v>80</v>
      </c>
      <c r="AL8" s="55">
        <v>0.28599999999999998</v>
      </c>
      <c r="AM8" s="55"/>
      <c r="IK8" s="87"/>
    </row>
    <row r="9" spans="1:245" s="52" customFormat="1" ht="30.75" customHeight="1">
      <c r="A9" s="53" t="s">
        <v>103</v>
      </c>
      <c r="B9" s="54">
        <v>44568</v>
      </c>
      <c r="C9" s="55" t="s">
        <v>81</v>
      </c>
      <c r="D9" s="56" t="s">
        <v>82</v>
      </c>
      <c r="E9" s="55" t="s">
        <v>83</v>
      </c>
      <c r="F9" s="63" t="s">
        <v>78</v>
      </c>
      <c r="G9" s="55" t="s">
        <v>104</v>
      </c>
      <c r="H9" s="55" t="s">
        <v>84</v>
      </c>
      <c r="I9" s="55">
        <v>1.23</v>
      </c>
      <c r="J9" s="55">
        <f t="shared" si="0"/>
        <v>1.2361500000000001</v>
      </c>
      <c r="K9" s="55">
        <f t="shared" si="1"/>
        <v>1.22631</v>
      </c>
      <c r="L9" s="57">
        <f t="shared" si="2"/>
        <v>0.41849999999999998</v>
      </c>
      <c r="M9" s="58">
        <v>0.42499999999999999</v>
      </c>
      <c r="N9" s="58">
        <v>0.41199999999999998</v>
      </c>
      <c r="O9" s="59">
        <f t="shared" si="3"/>
        <v>0.42712499999999992</v>
      </c>
      <c r="P9" s="59">
        <f t="shared" si="4"/>
        <v>0.41405999999999993</v>
      </c>
      <c r="Q9" s="60">
        <v>0.42299999999999999</v>
      </c>
      <c r="R9" s="60">
        <v>0.41299999999999998</v>
      </c>
      <c r="S9" s="60">
        <v>0.41799999999999998</v>
      </c>
      <c r="T9" s="60">
        <v>0.42099999999999999</v>
      </c>
      <c r="U9" s="60">
        <v>0.42799999999999999</v>
      </c>
      <c r="V9" s="60">
        <v>0.41799999999999998</v>
      </c>
      <c r="W9" s="60">
        <v>0.42399999999999999</v>
      </c>
      <c r="X9" s="60">
        <v>0.42299999999999999</v>
      </c>
      <c r="Y9" s="60">
        <v>0.42699999999999999</v>
      </c>
      <c r="Z9" s="60">
        <v>0.42</v>
      </c>
      <c r="AA9" s="60">
        <v>0.42199999999999999</v>
      </c>
      <c r="AB9" s="60">
        <v>0.42099999999999999</v>
      </c>
      <c r="AC9" s="60">
        <v>0.42299999999999999</v>
      </c>
      <c r="AD9" s="60">
        <v>0.41599999999999998</v>
      </c>
      <c r="AE9" s="60">
        <v>0.42</v>
      </c>
      <c r="AF9" s="60">
        <v>0.42099999999999999</v>
      </c>
      <c r="AG9" s="60"/>
      <c r="AH9" s="60"/>
      <c r="AI9" s="60"/>
      <c r="AJ9" s="55" t="s">
        <v>80</v>
      </c>
      <c r="AK9" s="55" t="s">
        <v>80</v>
      </c>
      <c r="AL9" s="55">
        <v>0.28799999999999998</v>
      </c>
      <c r="AM9" s="55"/>
      <c r="IK9" s="87"/>
    </row>
    <row r="10" spans="1:245" s="52" customFormat="1" ht="30.75" customHeight="1">
      <c r="A10" s="53" t="s">
        <v>103</v>
      </c>
      <c r="B10" s="54">
        <v>44569</v>
      </c>
      <c r="C10" s="55" t="s">
        <v>81</v>
      </c>
      <c r="D10" s="56" t="s">
        <v>82</v>
      </c>
      <c r="E10" s="55" t="s">
        <v>83</v>
      </c>
      <c r="F10" s="63" t="s">
        <v>78</v>
      </c>
      <c r="G10" s="55" t="s">
        <v>108</v>
      </c>
      <c r="H10" s="55" t="s">
        <v>84</v>
      </c>
      <c r="I10" s="55">
        <v>1.23</v>
      </c>
      <c r="J10" s="55">
        <f t="shared" ref="J10:J28" si="5">I10+I10*0.5%</f>
        <v>1.2361500000000001</v>
      </c>
      <c r="K10" s="55">
        <f t="shared" ref="K10:K28" si="6">I10-I10*0.3%</f>
        <v>1.22631</v>
      </c>
      <c r="L10" s="57">
        <f t="shared" ref="L10:L28" si="7">(N10+M10)/2</f>
        <v>0.41849999999999998</v>
      </c>
      <c r="M10" s="58">
        <v>0.42499999999999999</v>
      </c>
      <c r="N10" s="58">
        <v>0.41199999999999998</v>
      </c>
      <c r="O10" s="59">
        <f t="shared" ref="O10:O28" si="8">M10*1.005</f>
        <v>0.42712499999999992</v>
      </c>
      <c r="P10" s="59">
        <f t="shared" ref="P10:P28" si="9">N10*1.005</f>
        <v>0.41405999999999993</v>
      </c>
      <c r="Q10" s="60">
        <v>0.42399999999999999</v>
      </c>
      <c r="R10" s="60">
        <v>0.42699999999999999</v>
      </c>
      <c r="S10" s="60">
        <v>0.42799999999999999</v>
      </c>
      <c r="T10" s="60">
        <v>0.42399999999999999</v>
      </c>
      <c r="U10" s="60">
        <v>0.42599999999999999</v>
      </c>
      <c r="V10" s="60">
        <v>0.42299999999999999</v>
      </c>
      <c r="W10" s="60">
        <v>0.42799999999999999</v>
      </c>
      <c r="X10" s="60">
        <v>0.42499999999999999</v>
      </c>
      <c r="Y10" s="60">
        <v>0.42299999999999999</v>
      </c>
      <c r="Z10" s="60">
        <v>0.42299999999999999</v>
      </c>
      <c r="AA10" s="60">
        <v>0.42499999999999999</v>
      </c>
      <c r="AB10" s="60">
        <v>0.42099999999999999</v>
      </c>
      <c r="AC10" s="60"/>
      <c r="AD10" s="60"/>
      <c r="AE10" s="60"/>
      <c r="AF10" s="60"/>
      <c r="AG10" s="60"/>
      <c r="AH10" s="60"/>
      <c r="AI10" s="60"/>
      <c r="AJ10" s="55" t="s">
        <v>80</v>
      </c>
      <c r="AK10" s="55" t="s">
        <v>80</v>
      </c>
      <c r="AL10" s="55">
        <v>0.28599999999999998</v>
      </c>
      <c r="AM10" s="55"/>
      <c r="IK10" s="87"/>
    </row>
    <row r="11" spans="1:245" s="52" customFormat="1" ht="30.75" customHeight="1">
      <c r="A11" s="53" t="s">
        <v>103</v>
      </c>
      <c r="B11" s="54">
        <v>44569</v>
      </c>
      <c r="C11" s="55" t="s">
        <v>81</v>
      </c>
      <c r="D11" s="56" t="s">
        <v>82</v>
      </c>
      <c r="E11" s="55" t="s">
        <v>83</v>
      </c>
      <c r="F11" s="63" t="s">
        <v>78</v>
      </c>
      <c r="G11" s="55" t="s">
        <v>109</v>
      </c>
      <c r="H11" s="55" t="s">
        <v>84</v>
      </c>
      <c r="I11" s="55">
        <v>1.23</v>
      </c>
      <c r="J11" s="55">
        <f t="shared" si="5"/>
        <v>1.2361500000000001</v>
      </c>
      <c r="K11" s="55">
        <f t="shared" si="6"/>
        <v>1.22631</v>
      </c>
      <c r="L11" s="57">
        <f t="shared" si="7"/>
        <v>0.41849999999999998</v>
      </c>
      <c r="M11" s="58">
        <v>0.42499999999999999</v>
      </c>
      <c r="N11" s="58">
        <v>0.41199999999999998</v>
      </c>
      <c r="O11" s="59">
        <f t="shared" si="8"/>
        <v>0.42712499999999992</v>
      </c>
      <c r="P11" s="59">
        <f t="shared" si="9"/>
        <v>0.41405999999999993</v>
      </c>
      <c r="Q11" s="60">
        <v>0.42299999999999999</v>
      </c>
      <c r="R11" s="60">
        <v>0.41399999999999998</v>
      </c>
      <c r="S11" s="60">
        <v>0.42</v>
      </c>
      <c r="T11" s="60">
        <v>0.42799999999999999</v>
      </c>
      <c r="U11" s="60">
        <v>0.42499999999999999</v>
      </c>
      <c r="V11" s="60">
        <v>0.41399999999999998</v>
      </c>
      <c r="W11" s="60">
        <v>0.42199999999999999</v>
      </c>
      <c r="X11" s="60">
        <v>0.42799999999999999</v>
      </c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5" t="s">
        <v>80</v>
      </c>
      <c r="AK11" s="65" t="s">
        <v>80</v>
      </c>
      <c r="AL11" s="65">
        <v>0.28100000000000003</v>
      </c>
      <c r="AM11" s="55"/>
      <c r="IK11" s="87"/>
    </row>
    <row r="12" spans="1:245" s="52" customFormat="1" ht="30.75" customHeight="1">
      <c r="A12" s="53" t="s">
        <v>103</v>
      </c>
      <c r="B12" s="54">
        <v>44569</v>
      </c>
      <c r="C12" s="55" t="s">
        <v>81</v>
      </c>
      <c r="D12" s="56" t="s">
        <v>82</v>
      </c>
      <c r="E12" s="55" t="s">
        <v>83</v>
      </c>
      <c r="F12" s="63" t="s">
        <v>78</v>
      </c>
      <c r="G12" s="55" t="s">
        <v>111</v>
      </c>
      <c r="H12" s="55" t="s">
        <v>84</v>
      </c>
      <c r="I12" s="55">
        <v>1.23</v>
      </c>
      <c r="J12" s="55">
        <f t="shared" si="5"/>
        <v>1.2361500000000001</v>
      </c>
      <c r="K12" s="55">
        <f t="shared" si="6"/>
        <v>1.22631</v>
      </c>
      <c r="L12" s="57">
        <f t="shared" si="7"/>
        <v>0.41849999999999998</v>
      </c>
      <c r="M12" s="58">
        <v>0.42499999999999999</v>
      </c>
      <c r="N12" s="58">
        <v>0.41199999999999998</v>
      </c>
      <c r="O12" s="59">
        <f t="shared" si="8"/>
        <v>0.42712499999999992</v>
      </c>
      <c r="P12" s="59">
        <f t="shared" si="9"/>
        <v>0.41405999999999993</v>
      </c>
      <c r="Q12" s="60">
        <v>0.42599999999999999</v>
      </c>
      <c r="R12" s="60">
        <v>0.41399999999999998</v>
      </c>
      <c r="S12" s="60">
        <v>0.42499999999999999</v>
      </c>
      <c r="T12" s="60">
        <v>0.42399999999999999</v>
      </c>
      <c r="U12" s="60">
        <v>0.41799999999999998</v>
      </c>
      <c r="V12" s="60">
        <v>0.42</v>
      </c>
      <c r="W12" s="60">
        <v>0.42199999999999999</v>
      </c>
      <c r="X12" s="60">
        <v>0.42699999999999999</v>
      </c>
      <c r="Y12" s="60">
        <v>0.41599999999999998</v>
      </c>
      <c r="Z12" s="60">
        <v>0.42799999999999999</v>
      </c>
      <c r="AA12" s="60">
        <v>0.42299999999999999</v>
      </c>
      <c r="AB12" s="60">
        <v>0.42699999999999999</v>
      </c>
      <c r="AC12" s="60">
        <v>0.41499999999999998</v>
      </c>
      <c r="AD12" s="60">
        <v>0.42499999999999999</v>
      </c>
      <c r="AE12" s="60">
        <v>0.42799999999999999</v>
      </c>
      <c r="AF12" s="60">
        <v>0.42299999999999999</v>
      </c>
      <c r="AG12" s="60"/>
      <c r="AH12" s="60"/>
      <c r="AI12" s="60"/>
      <c r="AJ12" s="55" t="s">
        <v>80</v>
      </c>
      <c r="AK12" s="55" t="s">
        <v>80</v>
      </c>
      <c r="AL12" s="55">
        <v>0.28499999999999998</v>
      </c>
      <c r="AM12" s="55"/>
      <c r="IK12" s="87"/>
    </row>
    <row r="13" spans="1:245" s="52" customFormat="1" ht="30.75" customHeight="1">
      <c r="A13" s="53" t="s">
        <v>103</v>
      </c>
      <c r="B13" s="54">
        <v>44569</v>
      </c>
      <c r="C13" s="55" t="s">
        <v>81</v>
      </c>
      <c r="D13" s="56" t="s">
        <v>82</v>
      </c>
      <c r="E13" s="55" t="s">
        <v>83</v>
      </c>
      <c r="F13" s="63" t="s">
        <v>78</v>
      </c>
      <c r="G13" s="55" t="s">
        <v>112</v>
      </c>
      <c r="H13" s="55" t="s">
        <v>84</v>
      </c>
      <c r="I13" s="55">
        <v>1.23</v>
      </c>
      <c r="J13" s="55">
        <f t="shared" si="5"/>
        <v>1.2361500000000001</v>
      </c>
      <c r="K13" s="55">
        <f t="shared" si="6"/>
        <v>1.22631</v>
      </c>
      <c r="L13" s="57">
        <f t="shared" si="7"/>
        <v>0.41849999999999998</v>
      </c>
      <c r="M13" s="58">
        <v>0.42499999999999999</v>
      </c>
      <c r="N13" s="58">
        <v>0.41199999999999998</v>
      </c>
      <c r="O13" s="59">
        <f t="shared" si="8"/>
        <v>0.42712499999999992</v>
      </c>
      <c r="P13" s="59">
        <f t="shared" si="9"/>
        <v>0.41405999999999993</v>
      </c>
      <c r="Q13" s="60">
        <v>0.42199999999999999</v>
      </c>
      <c r="R13" s="60">
        <v>0.42699999999999999</v>
      </c>
      <c r="S13" s="60">
        <v>0.42599999999999999</v>
      </c>
      <c r="T13" s="60">
        <v>0.42299999999999999</v>
      </c>
      <c r="U13" s="60">
        <v>0.42</v>
      </c>
      <c r="V13" s="60">
        <v>0.42699999999999999</v>
      </c>
      <c r="W13" s="60">
        <v>0.42299999999999999</v>
      </c>
      <c r="X13" s="60">
        <v>0.41799999999999998</v>
      </c>
      <c r="Y13" s="60">
        <v>0.41899999999999998</v>
      </c>
      <c r="Z13" s="60">
        <v>0.42499999999999999</v>
      </c>
      <c r="AA13" s="60">
        <v>0.42599999999999999</v>
      </c>
      <c r="AB13" s="60">
        <v>0.42199999999999999</v>
      </c>
      <c r="AC13" s="60">
        <v>0.42299999999999999</v>
      </c>
      <c r="AD13" s="60">
        <v>0.42399999999999999</v>
      </c>
      <c r="AE13" s="60">
        <v>0.42799999999999999</v>
      </c>
      <c r="AF13" s="60">
        <v>0.42099999999999999</v>
      </c>
      <c r="AG13" s="60"/>
      <c r="AH13" s="60"/>
      <c r="AI13" s="60"/>
      <c r="AJ13" s="55" t="s">
        <v>80</v>
      </c>
      <c r="AK13" s="55" t="s">
        <v>80</v>
      </c>
      <c r="AL13" s="55">
        <v>0.28899999999999998</v>
      </c>
      <c r="AM13" s="55"/>
      <c r="IK13" s="87"/>
    </row>
    <row r="14" spans="1:245" s="52" customFormat="1" ht="30.75" customHeight="1">
      <c r="A14" s="53" t="s">
        <v>103</v>
      </c>
      <c r="B14" s="54">
        <v>44569</v>
      </c>
      <c r="C14" s="55" t="s">
        <v>81</v>
      </c>
      <c r="D14" s="56" t="s">
        <v>82</v>
      </c>
      <c r="E14" s="55" t="s">
        <v>83</v>
      </c>
      <c r="F14" s="63" t="s">
        <v>78</v>
      </c>
      <c r="G14" s="55" t="s">
        <v>113</v>
      </c>
      <c r="H14" s="55" t="s">
        <v>84</v>
      </c>
      <c r="I14" s="55">
        <v>1.23</v>
      </c>
      <c r="J14" s="55">
        <f t="shared" si="5"/>
        <v>1.2361500000000001</v>
      </c>
      <c r="K14" s="55">
        <f t="shared" si="6"/>
        <v>1.22631</v>
      </c>
      <c r="L14" s="57">
        <f t="shared" si="7"/>
        <v>0.41849999999999998</v>
      </c>
      <c r="M14" s="58">
        <v>0.42499999999999999</v>
      </c>
      <c r="N14" s="58">
        <v>0.41199999999999998</v>
      </c>
      <c r="O14" s="59">
        <f t="shared" si="8"/>
        <v>0.42712499999999992</v>
      </c>
      <c r="P14" s="59">
        <f t="shared" si="9"/>
        <v>0.41405999999999993</v>
      </c>
      <c r="Q14" s="60">
        <v>0.42399999999999999</v>
      </c>
      <c r="R14" s="60">
        <v>0.41599999999999998</v>
      </c>
      <c r="S14" s="60">
        <v>0.42799999999999999</v>
      </c>
      <c r="T14" s="60">
        <v>0.42699999999999999</v>
      </c>
      <c r="U14" s="60">
        <v>0.41599999999999998</v>
      </c>
      <c r="V14" s="60">
        <v>0.42199999999999999</v>
      </c>
      <c r="W14" s="60">
        <v>0.42199999999999999</v>
      </c>
      <c r="X14" s="60">
        <v>0.42699999999999999</v>
      </c>
      <c r="Y14" s="60">
        <v>0.42599999999999999</v>
      </c>
      <c r="Z14" s="60">
        <v>0.41399999999999998</v>
      </c>
      <c r="AA14" s="60">
        <v>0.42099999999999999</v>
      </c>
      <c r="AB14" s="60">
        <v>0.42599999999999999</v>
      </c>
      <c r="AC14" s="60">
        <v>0.42799999999999999</v>
      </c>
      <c r="AD14" s="60">
        <v>0.41399999999999998</v>
      </c>
      <c r="AE14" s="60">
        <v>0.42099999999999999</v>
      </c>
      <c r="AF14" s="60">
        <v>0.42599999999999999</v>
      </c>
      <c r="AG14" s="60"/>
      <c r="AH14" s="60"/>
      <c r="AI14" s="60"/>
      <c r="AJ14" s="55" t="s">
        <v>80</v>
      </c>
      <c r="AK14" s="55" t="s">
        <v>80</v>
      </c>
      <c r="AL14" s="55">
        <v>0.28799999999999998</v>
      </c>
      <c r="AM14" s="55"/>
      <c r="IK14" s="87"/>
    </row>
    <row r="15" spans="1:245" s="52" customFormat="1" ht="30.75" customHeight="1">
      <c r="A15" s="53" t="s">
        <v>103</v>
      </c>
      <c r="B15" s="54">
        <v>44569</v>
      </c>
      <c r="C15" s="55" t="s">
        <v>81</v>
      </c>
      <c r="D15" s="56" t="s">
        <v>82</v>
      </c>
      <c r="E15" s="55" t="s">
        <v>83</v>
      </c>
      <c r="F15" s="63" t="s">
        <v>78</v>
      </c>
      <c r="G15" s="55" t="s">
        <v>114</v>
      </c>
      <c r="H15" s="55" t="s">
        <v>84</v>
      </c>
      <c r="I15" s="55">
        <v>1.23</v>
      </c>
      <c r="J15" s="55">
        <f t="shared" si="5"/>
        <v>1.2361500000000001</v>
      </c>
      <c r="K15" s="55">
        <f t="shared" si="6"/>
        <v>1.22631</v>
      </c>
      <c r="L15" s="57">
        <f t="shared" si="7"/>
        <v>0.41849999999999998</v>
      </c>
      <c r="M15" s="58">
        <v>0.42499999999999999</v>
      </c>
      <c r="N15" s="58">
        <v>0.41199999999999998</v>
      </c>
      <c r="O15" s="59">
        <f t="shared" si="8"/>
        <v>0.42712499999999992</v>
      </c>
      <c r="P15" s="59">
        <f t="shared" si="9"/>
        <v>0.41405999999999993</v>
      </c>
      <c r="Q15" s="60">
        <v>0.42099999999999999</v>
      </c>
      <c r="R15" s="60">
        <v>0.42399999999999999</v>
      </c>
      <c r="S15" s="60">
        <v>0.42199999999999999</v>
      </c>
      <c r="T15" s="60">
        <v>0.41799999999999998</v>
      </c>
      <c r="U15" s="60">
        <v>0.42</v>
      </c>
      <c r="V15" s="60">
        <v>0.42799999999999999</v>
      </c>
      <c r="W15" s="60">
        <v>0.42</v>
      </c>
      <c r="X15" s="60">
        <v>0.41799999999999998</v>
      </c>
      <c r="Y15" s="60">
        <v>0.42199999999999999</v>
      </c>
      <c r="Z15" s="60">
        <v>0.42199999999999999</v>
      </c>
      <c r="AA15" s="60">
        <v>0.42799999999999999</v>
      </c>
      <c r="AB15" s="60">
        <v>0.41899999999999998</v>
      </c>
      <c r="AC15" s="60">
        <v>0.42</v>
      </c>
      <c r="AD15" s="60">
        <v>0.42799999999999999</v>
      </c>
      <c r="AE15" s="60">
        <v>0.42699999999999999</v>
      </c>
      <c r="AF15" s="60">
        <v>0.42199999999999999</v>
      </c>
      <c r="AG15" s="60"/>
      <c r="AH15" s="60"/>
      <c r="AI15" s="60"/>
      <c r="AJ15" s="55" t="s">
        <v>80</v>
      </c>
      <c r="AK15" s="55" t="s">
        <v>80</v>
      </c>
      <c r="AL15" s="55">
        <v>0.28399999999999997</v>
      </c>
      <c r="AM15" s="55"/>
      <c r="IK15" s="87"/>
    </row>
    <row r="16" spans="1:245" s="52" customFormat="1" ht="30.75" customHeight="1">
      <c r="A16" s="53" t="s">
        <v>103</v>
      </c>
      <c r="B16" s="54">
        <v>44569</v>
      </c>
      <c r="C16" s="55" t="s">
        <v>81</v>
      </c>
      <c r="D16" s="56" t="s">
        <v>82</v>
      </c>
      <c r="E16" s="55" t="s">
        <v>83</v>
      </c>
      <c r="F16" s="63" t="s">
        <v>78</v>
      </c>
      <c r="G16" s="55" t="s">
        <v>115</v>
      </c>
      <c r="H16" s="55" t="s">
        <v>84</v>
      </c>
      <c r="I16" s="55">
        <v>1.23</v>
      </c>
      <c r="J16" s="55">
        <f t="shared" si="5"/>
        <v>1.2361500000000001</v>
      </c>
      <c r="K16" s="55">
        <f t="shared" si="6"/>
        <v>1.22631</v>
      </c>
      <c r="L16" s="57">
        <f t="shared" si="7"/>
        <v>0.41849999999999998</v>
      </c>
      <c r="M16" s="58">
        <v>0.42499999999999999</v>
      </c>
      <c r="N16" s="58">
        <v>0.41199999999999998</v>
      </c>
      <c r="O16" s="59">
        <f t="shared" si="8"/>
        <v>0.42712499999999992</v>
      </c>
      <c r="P16" s="59">
        <f t="shared" si="9"/>
        <v>0.41405999999999993</v>
      </c>
      <c r="Q16" s="60">
        <v>0.42299999999999999</v>
      </c>
      <c r="R16" s="60">
        <v>0.41399999999999998</v>
      </c>
      <c r="S16" s="60">
        <v>0.42699999999999999</v>
      </c>
      <c r="T16" s="60">
        <v>0.42799999999999999</v>
      </c>
      <c r="U16" s="60">
        <v>0.42299999999999999</v>
      </c>
      <c r="V16" s="60">
        <v>0.41899999999999998</v>
      </c>
      <c r="W16" s="60">
        <v>0.42699999999999999</v>
      </c>
      <c r="X16" s="60">
        <v>0.42599999999999999</v>
      </c>
      <c r="Y16" s="60">
        <v>0.42799999999999999</v>
      </c>
      <c r="Z16" s="60">
        <v>0.41399999999999998</v>
      </c>
      <c r="AA16" s="60">
        <v>0.42099999999999999</v>
      </c>
      <c r="AB16" s="60">
        <v>0.42499999999999999</v>
      </c>
      <c r="AC16" s="60">
        <v>0.42799999999999999</v>
      </c>
      <c r="AD16" s="60">
        <v>0.41499999999999998</v>
      </c>
      <c r="AE16" s="60">
        <v>0.41899999999999998</v>
      </c>
      <c r="AF16" s="60">
        <v>0.42499999999999999</v>
      </c>
      <c r="AG16" s="60"/>
      <c r="AH16" s="60"/>
      <c r="AI16" s="60"/>
      <c r="AJ16" s="65" t="s">
        <v>80</v>
      </c>
      <c r="AK16" s="65" t="s">
        <v>80</v>
      </c>
      <c r="AL16" s="65">
        <v>0.28499999999999998</v>
      </c>
      <c r="AM16" s="55"/>
      <c r="IK16" s="87"/>
    </row>
    <row r="17" spans="1:245" s="52" customFormat="1" ht="30.75" customHeight="1">
      <c r="A17" s="53" t="s">
        <v>103</v>
      </c>
      <c r="B17" s="54">
        <v>44569</v>
      </c>
      <c r="C17" s="55" t="s">
        <v>81</v>
      </c>
      <c r="D17" s="56" t="s">
        <v>82</v>
      </c>
      <c r="E17" s="55" t="s">
        <v>83</v>
      </c>
      <c r="F17" s="63" t="s">
        <v>78</v>
      </c>
      <c r="G17" s="55" t="s">
        <v>116</v>
      </c>
      <c r="H17" s="55" t="s">
        <v>84</v>
      </c>
      <c r="I17" s="55">
        <v>1.23</v>
      </c>
      <c r="J17" s="55">
        <f t="shared" si="5"/>
        <v>1.2361500000000001</v>
      </c>
      <c r="K17" s="55">
        <f t="shared" si="6"/>
        <v>1.22631</v>
      </c>
      <c r="L17" s="57">
        <f t="shared" si="7"/>
        <v>0.41849999999999998</v>
      </c>
      <c r="M17" s="58">
        <v>0.42499999999999999</v>
      </c>
      <c r="N17" s="58">
        <v>0.41199999999999998</v>
      </c>
      <c r="O17" s="59">
        <f t="shared" si="8"/>
        <v>0.42712499999999992</v>
      </c>
      <c r="P17" s="59">
        <f t="shared" si="9"/>
        <v>0.41405999999999993</v>
      </c>
      <c r="Q17" s="60">
        <v>0.42099999999999999</v>
      </c>
      <c r="R17" s="60">
        <v>0.41799999999999998</v>
      </c>
      <c r="S17" s="60">
        <v>0.42</v>
      </c>
      <c r="T17" s="60">
        <v>0.41899999999999998</v>
      </c>
      <c r="U17" s="60">
        <v>0.42</v>
      </c>
      <c r="V17" s="60">
        <v>415</v>
      </c>
      <c r="W17" s="60">
        <v>0.41799999999999998</v>
      </c>
      <c r="X17" s="60">
        <v>0.41599999999999998</v>
      </c>
      <c r="Y17" s="60">
        <v>0.41399999999999998</v>
      </c>
      <c r="Z17" s="60">
        <v>0.41699999999999998</v>
      </c>
      <c r="AA17" s="60">
        <v>0.41599999999999998</v>
      </c>
      <c r="AB17" s="60">
        <v>0.41799999999999998</v>
      </c>
      <c r="AC17" s="60">
        <v>0.41599999999999998</v>
      </c>
      <c r="AD17" s="60">
        <v>0.41699999999999998</v>
      </c>
      <c r="AE17" s="60">
        <v>0.42</v>
      </c>
      <c r="AF17" s="60">
        <v>0.41899999999999998</v>
      </c>
      <c r="AG17" s="60"/>
      <c r="AH17" s="60"/>
      <c r="AI17" s="60"/>
      <c r="AJ17" s="55" t="s">
        <v>80</v>
      </c>
      <c r="AK17" s="65" t="s">
        <v>80</v>
      </c>
      <c r="AL17" s="65">
        <v>0.28299999999999997</v>
      </c>
      <c r="AM17" s="55"/>
      <c r="IK17" s="87"/>
    </row>
    <row r="18" spans="1:245" s="52" customFormat="1" ht="30.75" customHeight="1">
      <c r="A18" s="53" t="s">
        <v>103</v>
      </c>
      <c r="B18" s="54">
        <v>44569</v>
      </c>
      <c r="C18" s="55" t="s">
        <v>117</v>
      </c>
      <c r="D18" s="56" t="s">
        <v>82</v>
      </c>
      <c r="E18" s="55" t="s">
        <v>88</v>
      </c>
      <c r="F18" s="63" t="s">
        <v>78</v>
      </c>
      <c r="G18" s="55" t="s">
        <v>118</v>
      </c>
      <c r="H18" s="55" t="s">
        <v>119</v>
      </c>
      <c r="I18" s="55">
        <v>2.5150000000000001</v>
      </c>
      <c r="J18" s="55">
        <f t="shared" si="5"/>
        <v>2.5275750000000001</v>
      </c>
      <c r="K18" s="55">
        <f t="shared" si="6"/>
        <v>2.5074550000000002</v>
      </c>
      <c r="L18" s="57">
        <f t="shared" si="7"/>
        <v>2.4775</v>
      </c>
      <c r="M18" s="58">
        <v>2.5150000000000001</v>
      </c>
      <c r="N18" s="58">
        <v>2.44</v>
      </c>
      <c r="O18" s="59">
        <f t="shared" si="8"/>
        <v>2.5275749999999997</v>
      </c>
      <c r="P18" s="59">
        <f t="shared" si="9"/>
        <v>2.4521999999999995</v>
      </c>
      <c r="Q18" s="60">
        <v>2.4500000000000002</v>
      </c>
      <c r="R18" s="60">
        <v>2.46</v>
      </c>
      <c r="S18" s="60">
        <v>2.4529999999999998</v>
      </c>
      <c r="T18" s="60">
        <v>2.4580000000000002</v>
      </c>
      <c r="U18" s="60">
        <v>2.464</v>
      </c>
      <c r="V18" s="60">
        <v>2.4769999999999999</v>
      </c>
      <c r="W18" s="60">
        <v>2.472</v>
      </c>
      <c r="X18" s="60">
        <v>2.472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55" t="s">
        <v>80</v>
      </c>
      <c r="AK18" s="55" t="s">
        <v>80</v>
      </c>
      <c r="AL18" s="55">
        <v>0.435</v>
      </c>
      <c r="AM18" s="55"/>
      <c r="IK18" s="87"/>
    </row>
    <row r="19" spans="1:245" s="52" customFormat="1" ht="30.75" customHeight="1">
      <c r="A19" s="53" t="s">
        <v>103</v>
      </c>
      <c r="B19" s="54">
        <v>44569</v>
      </c>
      <c r="C19" s="55">
        <v>30</v>
      </c>
      <c r="D19" s="56" t="s">
        <v>82</v>
      </c>
      <c r="E19" s="55" t="s">
        <v>85</v>
      </c>
      <c r="F19" s="63" t="s">
        <v>78</v>
      </c>
      <c r="G19" s="55" t="s">
        <v>120</v>
      </c>
      <c r="H19" s="55" t="s">
        <v>121</v>
      </c>
      <c r="I19" s="55">
        <v>29.25</v>
      </c>
      <c r="J19" s="55">
        <f t="shared" si="5"/>
        <v>29.396249999999998</v>
      </c>
      <c r="K19" s="55">
        <f t="shared" si="6"/>
        <v>29.16225</v>
      </c>
      <c r="L19" s="57">
        <f t="shared" si="7"/>
        <v>29.35</v>
      </c>
      <c r="M19" s="58">
        <v>29.5</v>
      </c>
      <c r="N19" s="58">
        <v>29.2</v>
      </c>
      <c r="O19" s="59">
        <f t="shared" si="8"/>
        <v>29.647499999999997</v>
      </c>
      <c r="P19" s="59">
        <f t="shared" si="9"/>
        <v>29.345999999999997</v>
      </c>
      <c r="Q19" s="61">
        <v>29.32</v>
      </c>
      <c r="R19" s="61">
        <v>29.29</v>
      </c>
      <c r="S19" s="61">
        <v>28.97</v>
      </c>
      <c r="T19" s="61">
        <v>29.1</v>
      </c>
      <c r="U19" s="60">
        <v>29.49</v>
      </c>
      <c r="V19" s="60">
        <v>29.73</v>
      </c>
      <c r="W19" s="60">
        <v>29.59</v>
      </c>
      <c r="X19" s="60">
        <v>29.53</v>
      </c>
      <c r="Y19" s="60">
        <v>29.53</v>
      </c>
      <c r="Z19" s="60">
        <v>29.6</v>
      </c>
      <c r="AA19" s="60">
        <v>29.61</v>
      </c>
      <c r="AB19" s="60">
        <v>29.62</v>
      </c>
      <c r="AC19" s="60"/>
      <c r="AD19" s="60"/>
      <c r="AE19" s="60"/>
      <c r="AF19" s="60"/>
      <c r="AG19" s="60"/>
      <c r="AH19" s="60"/>
      <c r="AI19" s="60"/>
      <c r="AJ19" s="55" t="s">
        <v>80</v>
      </c>
      <c r="AK19" s="55" t="s">
        <v>80</v>
      </c>
      <c r="AL19" s="55">
        <v>0.46</v>
      </c>
      <c r="AM19" s="55"/>
      <c r="IK19" s="87"/>
    </row>
    <row r="20" spans="1:245" s="52" customFormat="1" ht="30.75" customHeight="1">
      <c r="A20" s="53" t="s">
        <v>103</v>
      </c>
      <c r="B20" s="54">
        <v>44569</v>
      </c>
      <c r="C20" s="55" t="s">
        <v>117</v>
      </c>
      <c r="D20" s="56" t="s">
        <v>82</v>
      </c>
      <c r="E20" s="55" t="s">
        <v>106</v>
      </c>
      <c r="F20" s="63" t="s">
        <v>78</v>
      </c>
      <c r="G20" s="55" t="s">
        <v>122</v>
      </c>
      <c r="H20" s="55" t="s">
        <v>119</v>
      </c>
      <c r="I20" s="55">
        <v>2.492</v>
      </c>
      <c r="J20" s="55">
        <f t="shared" si="5"/>
        <v>2.5044599999999999</v>
      </c>
      <c r="K20" s="55">
        <f t="shared" si="6"/>
        <v>2.484524</v>
      </c>
      <c r="L20" s="57">
        <f t="shared" si="7"/>
        <v>2.4544999999999999</v>
      </c>
      <c r="M20" s="58">
        <v>2.492</v>
      </c>
      <c r="N20" s="58">
        <v>2.4169999999999998</v>
      </c>
      <c r="O20" s="59">
        <f t="shared" si="8"/>
        <v>2.5044599999999999</v>
      </c>
      <c r="P20" s="59">
        <f t="shared" si="9"/>
        <v>2.4290849999999997</v>
      </c>
      <c r="Q20" s="60">
        <v>2.4649999999999999</v>
      </c>
      <c r="R20" s="60">
        <v>2.5049999999999999</v>
      </c>
      <c r="S20" s="60">
        <v>2.4809999999999999</v>
      </c>
      <c r="T20" s="60">
        <v>2.46</v>
      </c>
      <c r="U20" s="60">
        <v>2.4889999999999999</v>
      </c>
      <c r="V20" s="60">
        <v>2.4940000000000002</v>
      </c>
      <c r="W20" s="60">
        <v>2.4980000000000002</v>
      </c>
      <c r="X20" s="60">
        <v>2.4489999999999998</v>
      </c>
      <c r="Y20" s="60">
        <v>2.46</v>
      </c>
      <c r="Z20" s="60">
        <v>2.4729999999999999</v>
      </c>
      <c r="AA20" s="60">
        <v>2.4870000000000001</v>
      </c>
      <c r="AB20" s="60">
        <v>2.4470000000000001</v>
      </c>
      <c r="AC20" s="60">
        <v>2.4550000000000001</v>
      </c>
      <c r="AD20" s="60">
        <v>2.4780000000000002</v>
      </c>
      <c r="AE20" s="60">
        <v>2.4649999999999999</v>
      </c>
      <c r="AF20" s="60">
        <v>2.4460000000000002</v>
      </c>
      <c r="AG20" s="60"/>
      <c r="AH20" s="60"/>
      <c r="AI20" s="60"/>
      <c r="AJ20" s="65" t="s">
        <v>80</v>
      </c>
      <c r="AK20" s="65" t="s">
        <v>80</v>
      </c>
      <c r="AL20" s="65">
        <v>0.45900000000000002</v>
      </c>
      <c r="AM20" s="89"/>
      <c r="IK20" s="87"/>
    </row>
    <row r="21" spans="1:245" s="52" customFormat="1" ht="30.75" customHeight="1">
      <c r="A21" s="53" t="s">
        <v>103</v>
      </c>
      <c r="B21" s="54">
        <v>44569</v>
      </c>
      <c r="C21" s="55">
        <v>50</v>
      </c>
      <c r="D21" s="56" t="s">
        <v>82</v>
      </c>
      <c r="E21" s="55" t="s">
        <v>106</v>
      </c>
      <c r="F21" s="63" t="s">
        <v>78</v>
      </c>
      <c r="G21" s="55" t="s">
        <v>123</v>
      </c>
      <c r="H21" s="55" t="s">
        <v>124</v>
      </c>
      <c r="I21" s="55">
        <v>49.25</v>
      </c>
      <c r="J21" s="55">
        <f t="shared" si="5"/>
        <v>49.496250000000003</v>
      </c>
      <c r="K21" s="55">
        <f t="shared" si="6"/>
        <v>49.102249999999998</v>
      </c>
      <c r="L21" s="57">
        <f t="shared" si="7"/>
        <v>49.29</v>
      </c>
      <c r="M21" s="58">
        <v>49.54</v>
      </c>
      <c r="N21" s="58">
        <v>49.04</v>
      </c>
      <c r="O21" s="59">
        <f t="shared" si="8"/>
        <v>49.787699999999994</v>
      </c>
      <c r="P21" s="59">
        <f t="shared" si="9"/>
        <v>49.285199999999996</v>
      </c>
      <c r="Q21" s="60">
        <v>49.51</v>
      </c>
      <c r="R21" s="60">
        <v>49.32</v>
      </c>
      <c r="S21" s="60">
        <v>49.85</v>
      </c>
      <c r="T21" s="60">
        <v>49.29</v>
      </c>
      <c r="U21" s="60">
        <v>49.7</v>
      </c>
      <c r="V21" s="60">
        <v>49.29</v>
      </c>
      <c r="W21" s="60">
        <v>49.44</v>
      </c>
      <c r="X21" s="60">
        <v>49.41</v>
      </c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55" t="s">
        <v>80</v>
      </c>
      <c r="AK21" s="55" t="s">
        <v>80</v>
      </c>
      <c r="AL21" s="55">
        <v>0.46700000000000003</v>
      </c>
      <c r="AM21" s="55"/>
      <c r="IK21" s="87"/>
    </row>
    <row r="22" spans="1:245" s="52" customFormat="1" ht="30.75" customHeight="1">
      <c r="A22" s="53" t="s">
        <v>103</v>
      </c>
      <c r="B22" s="54">
        <v>44569</v>
      </c>
      <c r="C22" s="55" t="s">
        <v>117</v>
      </c>
      <c r="D22" s="56" t="s">
        <v>82</v>
      </c>
      <c r="E22" s="55" t="s">
        <v>88</v>
      </c>
      <c r="F22" s="63" t="s">
        <v>78</v>
      </c>
      <c r="G22" s="55" t="s">
        <v>125</v>
      </c>
      <c r="H22" s="55" t="s">
        <v>119</v>
      </c>
      <c r="I22" s="55">
        <v>2.5150000000000001</v>
      </c>
      <c r="J22" s="55">
        <f t="shared" si="5"/>
        <v>2.5275750000000001</v>
      </c>
      <c r="K22" s="55">
        <f t="shared" si="6"/>
        <v>2.5074550000000002</v>
      </c>
      <c r="L22" s="57">
        <f t="shared" si="7"/>
        <v>2.4775</v>
      </c>
      <c r="M22" s="58">
        <v>2.5150000000000001</v>
      </c>
      <c r="N22" s="58">
        <v>2.44</v>
      </c>
      <c r="O22" s="59">
        <f t="shared" si="8"/>
        <v>2.5275749999999997</v>
      </c>
      <c r="P22" s="59">
        <f t="shared" si="9"/>
        <v>2.4521999999999995</v>
      </c>
      <c r="Q22" s="60">
        <v>2.4900000000000002</v>
      </c>
      <c r="R22" s="60">
        <v>2.5230000000000001</v>
      </c>
      <c r="S22" s="60">
        <v>22.516999999999999</v>
      </c>
      <c r="T22" s="60">
        <v>2.496</v>
      </c>
      <c r="U22" s="60">
        <v>2.5190000000000001</v>
      </c>
      <c r="V22" s="60">
        <v>2.5249999999999999</v>
      </c>
      <c r="W22" s="60">
        <v>2.528</v>
      </c>
      <c r="X22" s="60">
        <v>2.4870000000000001</v>
      </c>
      <c r="Y22" s="60">
        <v>2.4830000000000001</v>
      </c>
      <c r="Z22" s="60">
        <v>2.5289999999999999</v>
      </c>
      <c r="AA22" s="60">
        <v>2.4950000000000001</v>
      </c>
      <c r="AB22" s="60">
        <v>2.4830000000000001</v>
      </c>
      <c r="AC22" s="60">
        <v>2.4620000000000002</v>
      </c>
      <c r="AD22" s="60">
        <v>2.5139999999999998</v>
      </c>
      <c r="AE22" s="60">
        <v>2.4780000000000002</v>
      </c>
      <c r="AF22" s="60">
        <v>2.4670000000000001</v>
      </c>
      <c r="AG22" s="60"/>
      <c r="AH22" s="60"/>
      <c r="AI22" s="60"/>
      <c r="AJ22" s="55" t="s">
        <v>80</v>
      </c>
      <c r="AK22" s="55" t="s">
        <v>80</v>
      </c>
      <c r="AL22" s="55">
        <v>0.436</v>
      </c>
      <c r="AM22" s="55"/>
      <c r="IK22" s="87"/>
    </row>
    <row r="23" spans="1:245" s="52" customFormat="1" ht="28.5" customHeight="1">
      <c r="A23" s="53" t="s">
        <v>103</v>
      </c>
      <c r="B23" s="54">
        <v>44569</v>
      </c>
      <c r="C23" s="55">
        <v>0</v>
      </c>
      <c r="D23" s="56" t="s">
        <v>87</v>
      </c>
      <c r="E23" s="88" t="s">
        <v>126</v>
      </c>
      <c r="F23" s="63" t="s">
        <v>78</v>
      </c>
      <c r="G23" s="55" t="s">
        <v>127</v>
      </c>
      <c r="H23" s="55" t="s">
        <v>95</v>
      </c>
      <c r="I23" s="55"/>
      <c r="J23" s="55">
        <f t="shared" si="5"/>
        <v>0</v>
      </c>
      <c r="K23" s="55">
        <f t="shared" si="6"/>
        <v>0</v>
      </c>
      <c r="L23" s="57">
        <f t="shared" si="7"/>
        <v>0.1</v>
      </c>
      <c r="M23" s="58">
        <v>0.1</v>
      </c>
      <c r="N23" s="58">
        <v>0.1</v>
      </c>
      <c r="O23" s="59">
        <f t="shared" si="8"/>
        <v>0.10049999999999999</v>
      </c>
      <c r="P23" s="59">
        <f t="shared" si="9"/>
        <v>0.10049999999999999</v>
      </c>
      <c r="Q23" s="60">
        <v>0.1</v>
      </c>
      <c r="R23" s="60">
        <v>0.1</v>
      </c>
      <c r="S23" s="60">
        <v>9.8000000000000004E-2</v>
      </c>
      <c r="T23" s="60">
        <v>0.1</v>
      </c>
      <c r="U23" s="60">
        <v>0.10100000000000001</v>
      </c>
      <c r="V23" s="60">
        <v>0.10100000000000001</v>
      </c>
      <c r="W23" s="60">
        <v>9.9000000000000005E-2</v>
      </c>
      <c r="X23" s="60">
        <v>0.10199999999999999</v>
      </c>
      <c r="Y23" s="60">
        <v>0.1</v>
      </c>
      <c r="Z23" s="60">
        <v>0.1</v>
      </c>
      <c r="AA23" s="60">
        <v>0.1</v>
      </c>
      <c r="AB23" s="60">
        <v>9.9000000000000005E-2</v>
      </c>
      <c r="AC23" s="60">
        <v>0.1</v>
      </c>
      <c r="AD23" s="60">
        <v>9.9000000000000005E-2</v>
      </c>
      <c r="AE23" s="60">
        <v>0.1</v>
      </c>
      <c r="AF23" s="60">
        <v>0.1</v>
      </c>
      <c r="AG23" s="60"/>
      <c r="AH23" s="60"/>
      <c r="AI23" s="60"/>
      <c r="AJ23" s="55" t="s">
        <v>80</v>
      </c>
      <c r="AK23" s="55" t="s">
        <v>80</v>
      </c>
      <c r="AL23" s="55"/>
      <c r="AM23" s="55"/>
      <c r="IK23" s="87"/>
    </row>
    <row r="24" spans="1:245" s="52" customFormat="1" ht="33.75" customHeight="1">
      <c r="A24" s="53" t="s">
        <v>103</v>
      </c>
      <c r="B24" s="54">
        <v>44569</v>
      </c>
      <c r="C24" s="55">
        <v>24</v>
      </c>
      <c r="D24" s="56" t="s">
        <v>87</v>
      </c>
      <c r="E24" s="55" t="s">
        <v>85</v>
      </c>
      <c r="F24" s="63" t="s">
        <v>78</v>
      </c>
      <c r="G24" s="55" t="s">
        <v>128</v>
      </c>
      <c r="H24" s="55" t="s">
        <v>129</v>
      </c>
      <c r="I24" s="55"/>
      <c r="J24" s="55">
        <f t="shared" si="5"/>
        <v>0</v>
      </c>
      <c r="K24" s="55">
        <f t="shared" si="6"/>
        <v>0</v>
      </c>
      <c r="L24" s="57">
        <f t="shared" si="7"/>
        <v>23.55</v>
      </c>
      <c r="M24" s="58">
        <v>23.91</v>
      </c>
      <c r="N24" s="58">
        <v>23.19</v>
      </c>
      <c r="O24" s="59">
        <f t="shared" si="8"/>
        <v>24.029549999999997</v>
      </c>
      <c r="P24" s="59">
        <f t="shared" si="9"/>
        <v>23.305949999999999</v>
      </c>
      <c r="Q24" s="60">
        <v>24.01</v>
      </c>
      <c r="R24" s="60">
        <v>23.73</v>
      </c>
      <c r="S24" s="60">
        <v>23.92</v>
      </c>
      <c r="T24" s="60">
        <v>23.76</v>
      </c>
      <c r="U24" s="60">
        <v>24.01</v>
      </c>
      <c r="V24" s="60">
        <v>24.01</v>
      </c>
      <c r="W24" s="60">
        <v>24</v>
      </c>
      <c r="X24" s="60">
        <v>23.92</v>
      </c>
      <c r="Y24" s="60">
        <v>23.8</v>
      </c>
      <c r="Z24" s="60">
        <v>23.95</v>
      </c>
      <c r="AA24" s="60">
        <v>23.81</v>
      </c>
      <c r="AB24" s="60">
        <v>23.65</v>
      </c>
      <c r="AC24" s="60">
        <v>23.8</v>
      </c>
      <c r="AD24" s="60">
        <v>23.63</v>
      </c>
      <c r="AE24" s="60">
        <v>24.02</v>
      </c>
      <c r="AF24" s="60">
        <v>23.93</v>
      </c>
      <c r="AG24" s="60"/>
      <c r="AH24" s="60"/>
      <c r="AI24" s="60"/>
      <c r="AJ24" s="55" t="s">
        <v>80</v>
      </c>
      <c r="AK24" s="65" t="s">
        <v>80</v>
      </c>
      <c r="AL24" s="65">
        <v>0.46</v>
      </c>
      <c r="AM24" s="55"/>
      <c r="IK24" s="87"/>
    </row>
    <row r="25" spans="1:245" s="52" customFormat="1" ht="30.75" customHeight="1">
      <c r="A25" s="53" t="s">
        <v>103</v>
      </c>
      <c r="B25" s="54">
        <v>44570</v>
      </c>
      <c r="C25" s="55">
        <v>20</v>
      </c>
      <c r="D25" s="56" t="s">
        <v>82</v>
      </c>
      <c r="E25" s="55" t="s">
        <v>88</v>
      </c>
      <c r="F25" s="63" t="s">
        <v>78</v>
      </c>
      <c r="G25" s="55" t="s">
        <v>130</v>
      </c>
      <c r="H25" s="55" t="s">
        <v>86</v>
      </c>
      <c r="I25" s="55">
        <v>19.5</v>
      </c>
      <c r="J25" s="55">
        <f t="shared" si="5"/>
        <v>19.5975</v>
      </c>
      <c r="K25" s="55">
        <f t="shared" si="6"/>
        <v>19.441500000000001</v>
      </c>
      <c r="L25" s="57">
        <f t="shared" si="7"/>
        <v>19.55</v>
      </c>
      <c r="M25" s="58">
        <v>19.75</v>
      </c>
      <c r="N25" s="58">
        <v>19.350000000000001</v>
      </c>
      <c r="O25" s="59">
        <f t="shared" si="8"/>
        <v>19.848749999999999</v>
      </c>
      <c r="P25" s="59">
        <f t="shared" si="9"/>
        <v>19.446749999999998</v>
      </c>
      <c r="Q25" s="60">
        <v>19.809999999999999</v>
      </c>
      <c r="R25" s="60">
        <v>19.89</v>
      </c>
      <c r="S25" s="60">
        <v>19.649999999999999</v>
      </c>
      <c r="T25" s="60">
        <v>19.579999999999998</v>
      </c>
      <c r="U25" s="60">
        <v>19.579999999999998</v>
      </c>
      <c r="V25" s="60">
        <v>19.649999999999999</v>
      </c>
      <c r="W25" s="60">
        <v>19.63</v>
      </c>
      <c r="X25" s="60">
        <v>19.690000000000001</v>
      </c>
      <c r="Y25" s="60">
        <v>19.64</v>
      </c>
      <c r="Z25" s="60">
        <v>19.559999999999999</v>
      </c>
      <c r="AA25" s="60">
        <v>19.46</v>
      </c>
      <c r="AB25" s="60">
        <v>19.440000000000001</v>
      </c>
      <c r="AC25" s="60">
        <v>19.899999999999999</v>
      </c>
      <c r="AD25" s="60">
        <v>19.850000000000001</v>
      </c>
      <c r="AE25" s="60">
        <v>19.57</v>
      </c>
      <c r="AF25" s="60">
        <v>19.670000000000002</v>
      </c>
      <c r="AG25" s="60"/>
      <c r="AH25" s="60"/>
      <c r="AI25" s="60"/>
      <c r="AJ25" s="55" t="s">
        <v>80</v>
      </c>
      <c r="AK25" s="55" t="s">
        <v>80</v>
      </c>
      <c r="AL25" s="55">
        <v>0.43099999999999999</v>
      </c>
      <c r="AM25" s="55"/>
      <c r="IK25" s="87"/>
    </row>
    <row r="26" spans="1:245" s="52" customFormat="1" ht="30.75" customHeight="1">
      <c r="A26" s="53" t="s">
        <v>103</v>
      </c>
      <c r="B26" s="54">
        <v>44570</v>
      </c>
      <c r="C26" s="55" t="s">
        <v>117</v>
      </c>
      <c r="D26" s="56" t="s">
        <v>82</v>
      </c>
      <c r="E26" s="55" t="s">
        <v>88</v>
      </c>
      <c r="F26" s="63" t="s">
        <v>78</v>
      </c>
      <c r="G26" s="55" t="s">
        <v>131</v>
      </c>
      <c r="H26" s="55" t="s">
        <v>119</v>
      </c>
      <c r="I26" s="55">
        <v>2.5150000000000001</v>
      </c>
      <c r="J26" s="55">
        <f t="shared" si="5"/>
        <v>2.5275750000000001</v>
      </c>
      <c r="K26" s="55">
        <f t="shared" si="6"/>
        <v>2.5074550000000002</v>
      </c>
      <c r="L26" s="57">
        <f t="shared" si="7"/>
        <v>2.4775</v>
      </c>
      <c r="M26" s="58">
        <v>2.5150000000000001</v>
      </c>
      <c r="N26" s="58">
        <v>2.44</v>
      </c>
      <c r="O26" s="59">
        <f t="shared" si="8"/>
        <v>2.5275749999999997</v>
      </c>
      <c r="P26" s="59">
        <f t="shared" si="9"/>
        <v>2.4521999999999995</v>
      </c>
      <c r="Q26" s="60">
        <v>2.4780000000000002</v>
      </c>
      <c r="R26" s="60">
        <v>2.4929999999999999</v>
      </c>
      <c r="S26" s="60">
        <v>2.4830000000000001</v>
      </c>
      <c r="T26" s="60">
        <v>2.488</v>
      </c>
      <c r="U26" s="60">
        <v>2.5099999999999998</v>
      </c>
      <c r="V26" s="60">
        <v>2.5150000000000001</v>
      </c>
      <c r="W26" s="60">
        <v>2.5190000000000001</v>
      </c>
      <c r="X26" s="60">
        <v>2.5</v>
      </c>
      <c r="Y26" s="60">
        <v>2.4689999999999999</v>
      </c>
      <c r="Z26" s="60">
        <v>2.4860000000000002</v>
      </c>
      <c r="AA26" s="60">
        <v>2.4750000000000001</v>
      </c>
      <c r="AB26" s="60">
        <v>2.4710000000000001</v>
      </c>
      <c r="AC26" s="60"/>
      <c r="AD26" s="60"/>
      <c r="AE26" s="60"/>
      <c r="AF26" s="60"/>
      <c r="AG26" s="60"/>
      <c r="AH26" s="60"/>
      <c r="AI26" s="60"/>
      <c r="AJ26" s="55" t="s">
        <v>80</v>
      </c>
      <c r="AK26" s="55" t="s">
        <v>80</v>
      </c>
      <c r="AL26" s="55">
        <v>0.42099999999999999</v>
      </c>
      <c r="AM26" s="55"/>
      <c r="IK26" s="87"/>
    </row>
    <row r="27" spans="1:245" s="52" customFormat="1" ht="30.75" customHeight="1">
      <c r="A27" s="53" t="s">
        <v>103</v>
      </c>
      <c r="B27" s="54">
        <v>44570</v>
      </c>
      <c r="C27" s="55">
        <v>20</v>
      </c>
      <c r="D27" s="56" t="s">
        <v>82</v>
      </c>
      <c r="E27" s="55" t="s">
        <v>88</v>
      </c>
      <c r="F27" s="63" t="s">
        <v>78</v>
      </c>
      <c r="G27" s="55" t="s">
        <v>132</v>
      </c>
      <c r="H27" s="55" t="s">
        <v>86</v>
      </c>
      <c r="I27" s="55">
        <v>19.5</v>
      </c>
      <c r="J27" s="55">
        <f t="shared" si="5"/>
        <v>19.5975</v>
      </c>
      <c r="K27" s="55">
        <f t="shared" si="6"/>
        <v>19.441500000000001</v>
      </c>
      <c r="L27" s="57">
        <f t="shared" si="7"/>
        <v>19.55</v>
      </c>
      <c r="M27" s="58">
        <v>19.75</v>
      </c>
      <c r="N27" s="58">
        <v>19.350000000000001</v>
      </c>
      <c r="O27" s="59">
        <f t="shared" si="8"/>
        <v>19.848749999999999</v>
      </c>
      <c r="P27" s="59">
        <f t="shared" si="9"/>
        <v>19.446749999999998</v>
      </c>
      <c r="Q27" s="60">
        <v>19.440000000000001</v>
      </c>
      <c r="R27" s="60">
        <v>19.61</v>
      </c>
      <c r="S27" s="60">
        <v>19.55</v>
      </c>
      <c r="T27" s="60">
        <v>19.61</v>
      </c>
      <c r="U27" s="60">
        <v>19.489999999999998</v>
      </c>
      <c r="V27" s="60">
        <v>19.53</v>
      </c>
      <c r="W27" s="60">
        <v>19.47</v>
      </c>
      <c r="X27" s="60">
        <v>19.48</v>
      </c>
      <c r="Y27" s="60">
        <v>19.55</v>
      </c>
      <c r="Z27" s="60">
        <v>19.72</v>
      </c>
      <c r="AA27" s="60">
        <v>19.690000000000001</v>
      </c>
      <c r="AB27" s="60">
        <v>19.670000000000002</v>
      </c>
      <c r="AC27" s="60">
        <v>19.54</v>
      </c>
      <c r="AD27" s="60">
        <v>19.71</v>
      </c>
      <c r="AE27" s="60">
        <v>19.670000000000002</v>
      </c>
      <c r="AF27" s="60">
        <v>19.649999999999999</v>
      </c>
      <c r="AG27" s="60"/>
      <c r="AH27" s="60"/>
      <c r="AI27" s="60"/>
      <c r="AJ27" s="55" t="s">
        <v>80</v>
      </c>
      <c r="AK27" s="55" t="s">
        <v>80</v>
      </c>
      <c r="AL27" s="55">
        <v>0.42899999999999999</v>
      </c>
      <c r="AM27" s="55"/>
      <c r="IK27" s="87"/>
    </row>
    <row r="28" spans="1:245" s="52" customFormat="1" ht="30.75" customHeight="1">
      <c r="A28" s="53" t="s">
        <v>103</v>
      </c>
      <c r="B28" s="54">
        <v>44570</v>
      </c>
      <c r="C28" s="55" t="s">
        <v>117</v>
      </c>
      <c r="D28" s="56" t="s">
        <v>82</v>
      </c>
      <c r="E28" s="55" t="s">
        <v>88</v>
      </c>
      <c r="F28" s="63" t="s">
        <v>78</v>
      </c>
      <c r="G28" s="55" t="s">
        <v>133</v>
      </c>
      <c r="H28" s="55" t="s">
        <v>119</v>
      </c>
      <c r="I28" s="55">
        <v>2.5150000000000001</v>
      </c>
      <c r="J28" s="55">
        <f t="shared" si="5"/>
        <v>2.5275750000000001</v>
      </c>
      <c r="K28" s="55">
        <f t="shared" si="6"/>
        <v>2.5074550000000002</v>
      </c>
      <c r="L28" s="57">
        <f t="shared" si="7"/>
        <v>2.4775</v>
      </c>
      <c r="M28" s="58">
        <v>2.5150000000000001</v>
      </c>
      <c r="N28" s="58">
        <v>2.44</v>
      </c>
      <c r="O28" s="59">
        <f t="shared" si="8"/>
        <v>2.5275749999999997</v>
      </c>
      <c r="P28" s="59">
        <f t="shared" si="9"/>
        <v>2.4521999999999995</v>
      </c>
      <c r="Q28" s="60">
        <v>2.4729999999999999</v>
      </c>
      <c r="R28" s="60">
        <v>2.5019999999999998</v>
      </c>
      <c r="S28" s="60">
        <v>2.4780000000000002</v>
      </c>
      <c r="T28" s="60">
        <v>2.4580000000000002</v>
      </c>
      <c r="U28" s="60">
        <v>2.4769999999999999</v>
      </c>
      <c r="V28" s="60">
        <v>2.512</v>
      </c>
      <c r="W28" s="60">
        <v>2.4830000000000001</v>
      </c>
      <c r="X28" s="60">
        <v>2.4529999999999998</v>
      </c>
      <c r="Y28" s="60">
        <v>2.4740000000000002</v>
      </c>
      <c r="Z28" s="60">
        <v>2.4980000000000002</v>
      </c>
      <c r="AA28" s="60">
        <v>2.48</v>
      </c>
      <c r="AB28" s="60">
        <v>2.448</v>
      </c>
      <c r="AC28" s="60">
        <v>2.484</v>
      </c>
      <c r="AD28" s="60">
        <v>2.4950000000000001</v>
      </c>
      <c r="AE28" s="60">
        <v>2.484</v>
      </c>
      <c r="AF28" s="60">
        <v>2.452</v>
      </c>
      <c r="AG28" s="60"/>
      <c r="AH28" s="60"/>
      <c r="AI28" s="60"/>
      <c r="AJ28" s="55" t="s">
        <v>80</v>
      </c>
      <c r="AK28" s="65" t="s">
        <v>80</v>
      </c>
      <c r="AL28" s="65">
        <v>0.434</v>
      </c>
      <c r="AM28" s="55"/>
      <c r="IK28" s="87"/>
    </row>
    <row r="29" spans="1:245" s="52" customFormat="1" ht="30.75" customHeight="1">
      <c r="A29" s="53" t="s">
        <v>103</v>
      </c>
      <c r="B29" s="54">
        <v>44571</v>
      </c>
      <c r="C29" s="55" t="s">
        <v>117</v>
      </c>
      <c r="D29" s="56" t="s">
        <v>82</v>
      </c>
      <c r="E29" s="55" t="s">
        <v>88</v>
      </c>
      <c r="F29" s="63" t="s">
        <v>78</v>
      </c>
      <c r="G29" s="55" t="s">
        <v>134</v>
      </c>
      <c r="H29" s="55" t="s">
        <v>119</v>
      </c>
      <c r="I29" s="55">
        <v>2.5150000000000001</v>
      </c>
      <c r="J29" s="55">
        <f t="shared" ref="J29:J43" si="10">I29+I29*0.5%</f>
        <v>2.5275750000000001</v>
      </c>
      <c r="K29" s="55">
        <f t="shared" ref="K29:K43" si="11">I29-I29*0.3%</f>
        <v>2.5074550000000002</v>
      </c>
      <c r="L29" s="57">
        <f t="shared" ref="L29:L43" si="12">(N29+M29)/2</f>
        <v>2.4775</v>
      </c>
      <c r="M29" s="58">
        <v>2.5150000000000001</v>
      </c>
      <c r="N29" s="58">
        <v>2.44</v>
      </c>
      <c r="O29" s="59">
        <f t="shared" ref="O29:O43" si="13">M29*1.005</f>
        <v>2.5275749999999997</v>
      </c>
      <c r="P29" s="59">
        <f t="shared" ref="P29:P43" si="14">N29*1.005</f>
        <v>2.4521999999999995</v>
      </c>
      <c r="Q29" s="60">
        <v>2.492</v>
      </c>
      <c r="R29" s="60">
        <v>2.5230000000000001</v>
      </c>
      <c r="S29" s="60">
        <v>2.5009999999999999</v>
      </c>
      <c r="T29" s="60">
        <v>2.484</v>
      </c>
      <c r="U29" s="60">
        <v>2.5099999999999998</v>
      </c>
      <c r="V29" s="60">
        <v>2.5190000000000001</v>
      </c>
      <c r="W29" s="60">
        <v>2.508</v>
      </c>
      <c r="X29" s="60">
        <v>2.4990000000000001</v>
      </c>
      <c r="Y29" s="60">
        <v>2.5030000000000001</v>
      </c>
      <c r="Z29" s="60">
        <v>2.5110000000000001</v>
      </c>
      <c r="AA29" s="60">
        <v>2.5470000000000002</v>
      </c>
      <c r="AB29" s="60">
        <v>2.5070000000000001</v>
      </c>
      <c r="AC29" s="60">
        <v>2.488</v>
      </c>
      <c r="AD29" s="60">
        <v>2.5209999999999999</v>
      </c>
      <c r="AE29" s="60">
        <v>2.4990000000000001</v>
      </c>
      <c r="AF29" s="60">
        <v>2.4790000000000001</v>
      </c>
      <c r="AG29" s="60"/>
      <c r="AH29" s="60"/>
      <c r="AI29" s="60"/>
      <c r="AJ29" s="55" t="s">
        <v>80</v>
      </c>
      <c r="AK29" s="55" t="s">
        <v>80</v>
      </c>
      <c r="AL29" s="55">
        <v>0.435</v>
      </c>
      <c r="AM29" s="55"/>
      <c r="IK29" s="87"/>
    </row>
    <row r="30" spans="1:245" s="52" customFormat="1" ht="30.75" customHeight="1">
      <c r="A30" s="53" t="s">
        <v>103</v>
      </c>
      <c r="B30" s="54">
        <v>44571</v>
      </c>
      <c r="C30" s="55">
        <v>25</v>
      </c>
      <c r="D30" s="56" t="s">
        <v>82</v>
      </c>
      <c r="E30" s="55" t="s">
        <v>85</v>
      </c>
      <c r="F30" s="63" t="s">
        <v>78</v>
      </c>
      <c r="G30" s="55" t="s">
        <v>135</v>
      </c>
      <c r="H30" s="55" t="s">
        <v>86</v>
      </c>
      <c r="I30" s="55">
        <v>24.8</v>
      </c>
      <c r="J30" s="55">
        <f t="shared" si="10"/>
        <v>24.923999999999999</v>
      </c>
      <c r="K30" s="55">
        <f t="shared" si="11"/>
        <v>24.7256</v>
      </c>
      <c r="L30" s="57">
        <f t="shared" si="12"/>
        <v>24.9</v>
      </c>
      <c r="M30" s="58">
        <v>25.02</v>
      </c>
      <c r="N30" s="58">
        <v>24.78</v>
      </c>
      <c r="O30" s="59">
        <f t="shared" si="13"/>
        <v>25.145099999999996</v>
      </c>
      <c r="P30" s="59">
        <f t="shared" si="14"/>
        <v>24.9039</v>
      </c>
      <c r="Q30" s="60">
        <v>25.17</v>
      </c>
      <c r="R30" s="60">
        <v>24.8</v>
      </c>
      <c r="S30" s="60">
        <v>24.97</v>
      </c>
      <c r="T30" s="60">
        <v>25.18</v>
      </c>
      <c r="U30" s="60">
        <v>25.04</v>
      </c>
      <c r="V30" s="60">
        <v>24.73</v>
      </c>
      <c r="W30" s="60">
        <v>24.94</v>
      </c>
      <c r="X30" s="60">
        <v>25.17</v>
      </c>
      <c r="Y30" s="60">
        <v>24.95</v>
      </c>
      <c r="Z30" s="60">
        <v>24.93</v>
      </c>
      <c r="AA30" s="60">
        <v>25</v>
      </c>
      <c r="AB30" s="60">
        <v>25.05</v>
      </c>
      <c r="AC30" s="60">
        <v>24.48</v>
      </c>
      <c r="AD30" s="60">
        <v>24.6</v>
      </c>
      <c r="AE30" s="60">
        <v>24.93</v>
      </c>
      <c r="AF30" s="60"/>
      <c r="AG30" s="60"/>
      <c r="AH30" s="60"/>
      <c r="AI30" s="60"/>
      <c r="AJ30" s="55" t="s">
        <v>80</v>
      </c>
      <c r="AK30" s="55" t="s">
        <v>80</v>
      </c>
      <c r="AL30" s="55">
        <v>0.45800000000000002</v>
      </c>
      <c r="AM30" s="55"/>
      <c r="IK30" s="87"/>
    </row>
    <row r="31" spans="1:245" s="52" customFormat="1" ht="30.75" customHeight="1">
      <c r="A31" s="53" t="s">
        <v>103</v>
      </c>
      <c r="B31" s="54">
        <v>44571</v>
      </c>
      <c r="C31" s="55">
        <v>2</v>
      </c>
      <c r="D31" s="56" t="s">
        <v>82</v>
      </c>
      <c r="E31" s="55" t="s">
        <v>83</v>
      </c>
      <c r="F31" s="63" t="s">
        <v>78</v>
      </c>
      <c r="G31" s="55" t="s">
        <v>136</v>
      </c>
      <c r="H31" s="55" t="s">
        <v>101</v>
      </c>
      <c r="I31" s="55">
        <v>1.5249999999999999</v>
      </c>
      <c r="J31" s="55">
        <f t="shared" si="10"/>
        <v>1.5326249999999999</v>
      </c>
      <c r="K31" s="55">
        <f t="shared" si="11"/>
        <v>1.5204249999999999</v>
      </c>
      <c r="L31" s="57">
        <f t="shared" si="12"/>
        <v>1.5249999999999999</v>
      </c>
      <c r="M31" s="58">
        <v>1.5329999999999999</v>
      </c>
      <c r="N31" s="58">
        <v>1.5169999999999999</v>
      </c>
      <c r="O31" s="59">
        <f t="shared" si="13"/>
        <v>1.5406649999999997</v>
      </c>
      <c r="P31" s="59">
        <f t="shared" si="14"/>
        <v>1.5245849999999996</v>
      </c>
      <c r="Q31" s="60">
        <v>1.54</v>
      </c>
      <c r="R31" s="60">
        <v>1.5229999999999999</v>
      </c>
      <c r="S31" s="60">
        <v>1.524</v>
      </c>
      <c r="T31" s="60">
        <v>1.538</v>
      </c>
      <c r="U31" s="60">
        <v>1.53</v>
      </c>
      <c r="V31" s="60">
        <v>1.528</v>
      </c>
      <c r="W31" s="60">
        <v>1.528</v>
      </c>
      <c r="X31" s="60">
        <v>1.5269999999999999</v>
      </c>
      <c r="Y31" s="60">
        <v>1.5449999999999999</v>
      </c>
      <c r="Z31" s="60">
        <v>1.5249999999999999</v>
      </c>
      <c r="AA31" s="60">
        <v>1.53</v>
      </c>
      <c r="AB31" s="60">
        <v>1.5369999999999999</v>
      </c>
      <c r="AC31" s="60"/>
      <c r="AD31" s="60"/>
      <c r="AE31" s="60"/>
      <c r="AF31" s="60"/>
      <c r="AG31" s="60"/>
      <c r="AH31" s="60"/>
      <c r="AI31" s="60"/>
      <c r="AJ31" s="55" t="s">
        <v>80</v>
      </c>
      <c r="AK31" s="55" t="s">
        <v>80</v>
      </c>
      <c r="AL31" s="55">
        <v>0.28199999999999997</v>
      </c>
      <c r="AM31" s="55"/>
      <c r="IK31" s="87"/>
    </row>
    <row r="32" spans="1:245" s="52" customFormat="1" ht="30.75" customHeight="1">
      <c r="A32" s="53" t="s">
        <v>103</v>
      </c>
      <c r="B32" s="54">
        <v>44571</v>
      </c>
      <c r="C32" s="55" t="s">
        <v>81</v>
      </c>
      <c r="D32" s="56" t="s">
        <v>82</v>
      </c>
      <c r="E32" s="55" t="s">
        <v>83</v>
      </c>
      <c r="F32" s="63" t="s">
        <v>78</v>
      </c>
      <c r="G32" s="55" t="s">
        <v>137</v>
      </c>
      <c r="H32" s="55" t="s">
        <v>84</v>
      </c>
      <c r="I32" s="55">
        <v>1.23</v>
      </c>
      <c r="J32" s="55">
        <f t="shared" si="10"/>
        <v>1.2361500000000001</v>
      </c>
      <c r="K32" s="55">
        <f t="shared" si="11"/>
        <v>1.22631</v>
      </c>
      <c r="L32" s="57">
        <f t="shared" si="12"/>
        <v>0.41849999999999998</v>
      </c>
      <c r="M32" s="58">
        <v>0.42499999999999999</v>
      </c>
      <c r="N32" s="58">
        <v>0.41199999999999998</v>
      </c>
      <c r="O32" s="59">
        <f t="shared" si="13"/>
        <v>0.42712499999999992</v>
      </c>
      <c r="P32" s="59">
        <f t="shared" si="14"/>
        <v>0.41405999999999993</v>
      </c>
      <c r="Q32" s="60">
        <v>0.42499999999999999</v>
      </c>
      <c r="R32" s="60">
        <v>0.42199999999999999</v>
      </c>
      <c r="S32" s="60">
        <v>0.42699999999999999</v>
      </c>
      <c r="T32" s="60">
        <v>0.42099999999999999</v>
      </c>
      <c r="U32" s="60">
        <v>0.42699999999999999</v>
      </c>
      <c r="V32" s="60">
        <v>0.42699999999999999</v>
      </c>
      <c r="W32" s="60">
        <v>0.42199999999999999</v>
      </c>
      <c r="X32" s="60">
        <v>0.42299999999999999</v>
      </c>
      <c r="Y32" s="60">
        <v>0.42699999999999999</v>
      </c>
      <c r="Z32" s="60">
        <v>0.42599999999999999</v>
      </c>
      <c r="AA32" s="60">
        <v>0.42599999999999999</v>
      </c>
      <c r="AB32" s="60">
        <v>0.41799999999999998</v>
      </c>
      <c r="AC32" s="60">
        <v>0.42699999999999999</v>
      </c>
      <c r="AD32" s="60">
        <v>0.42499999999999999</v>
      </c>
      <c r="AE32" s="60">
        <v>0.42199999999999999</v>
      </c>
      <c r="AF32" s="60">
        <v>0.42299999999999999</v>
      </c>
      <c r="AG32" s="60"/>
      <c r="AH32" s="60"/>
      <c r="AI32" s="60"/>
      <c r="AJ32" s="55" t="s">
        <v>80</v>
      </c>
      <c r="AK32" s="55" t="s">
        <v>80</v>
      </c>
      <c r="AL32" s="55">
        <v>0.28399999999999997</v>
      </c>
      <c r="AM32" s="89"/>
      <c r="IK32" s="87"/>
    </row>
    <row r="33" spans="1:245" s="52" customFormat="1" ht="30.75" customHeight="1">
      <c r="A33" s="53" t="s">
        <v>103</v>
      </c>
      <c r="B33" s="54">
        <v>44572</v>
      </c>
      <c r="C33" s="55">
        <v>5</v>
      </c>
      <c r="D33" s="56" t="s">
        <v>82</v>
      </c>
      <c r="E33" s="55" t="s">
        <v>106</v>
      </c>
      <c r="F33" s="55" t="s">
        <v>138</v>
      </c>
      <c r="G33" s="55" t="s">
        <v>139</v>
      </c>
      <c r="H33" s="55" t="s">
        <v>140</v>
      </c>
      <c r="I33" s="55">
        <v>4.42</v>
      </c>
      <c r="J33" s="55">
        <f t="shared" si="10"/>
        <v>4.4420999999999999</v>
      </c>
      <c r="K33" s="55">
        <f t="shared" si="11"/>
        <v>4.4067400000000001</v>
      </c>
      <c r="L33" s="57">
        <f t="shared" si="12"/>
        <v>4.3535000000000004</v>
      </c>
      <c r="M33" s="58">
        <v>4.42</v>
      </c>
      <c r="N33" s="58">
        <v>4.2869999999999999</v>
      </c>
      <c r="O33" s="59">
        <f t="shared" si="13"/>
        <v>4.442099999999999</v>
      </c>
      <c r="P33" s="59">
        <f t="shared" si="14"/>
        <v>4.3084349999999993</v>
      </c>
      <c r="Q33" s="60">
        <v>4.3710000000000004</v>
      </c>
      <c r="R33" s="60">
        <v>4.3970000000000002</v>
      </c>
      <c r="S33" s="60">
        <v>4.3360000000000003</v>
      </c>
      <c r="T33" s="60">
        <v>4.4370000000000003</v>
      </c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55" t="s">
        <v>80</v>
      </c>
      <c r="AK33" s="55" t="s">
        <v>80</v>
      </c>
      <c r="AL33" s="55">
        <v>0.46300000000000002</v>
      </c>
      <c r="AM33" s="83"/>
      <c r="IK33" s="87"/>
    </row>
    <row r="34" spans="1:245" s="52" customFormat="1" ht="30.75" customHeight="1">
      <c r="A34" s="53" t="s">
        <v>103</v>
      </c>
      <c r="B34" s="54">
        <v>44572</v>
      </c>
      <c r="C34" s="55">
        <v>20</v>
      </c>
      <c r="D34" s="56" t="s">
        <v>82</v>
      </c>
      <c r="E34" s="55" t="s">
        <v>88</v>
      </c>
      <c r="F34" s="55" t="s">
        <v>138</v>
      </c>
      <c r="G34" s="55" t="s">
        <v>141</v>
      </c>
      <c r="H34" s="55" t="s">
        <v>86</v>
      </c>
      <c r="I34" s="55">
        <v>19.5</v>
      </c>
      <c r="J34" s="55">
        <f t="shared" si="10"/>
        <v>19.5975</v>
      </c>
      <c r="K34" s="55">
        <f t="shared" si="11"/>
        <v>19.441500000000001</v>
      </c>
      <c r="L34" s="57">
        <f t="shared" si="12"/>
        <v>19.21</v>
      </c>
      <c r="M34" s="58">
        <v>19.5</v>
      </c>
      <c r="N34" s="58">
        <v>18.920000000000002</v>
      </c>
      <c r="O34" s="59">
        <f t="shared" si="13"/>
        <v>19.597499999999997</v>
      </c>
      <c r="P34" s="59">
        <f t="shared" si="14"/>
        <v>19.014599999999998</v>
      </c>
      <c r="Q34" s="60">
        <v>19.170000000000002</v>
      </c>
      <c r="R34" s="60">
        <v>19.28</v>
      </c>
      <c r="S34" s="60">
        <v>19.21</v>
      </c>
      <c r="T34" s="60">
        <v>19.22</v>
      </c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55" t="s">
        <v>80</v>
      </c>
      <c r="AK34" s="55" t="s">
        <v>80</v>
      </c>
      <c r="AL34" s="55">
        <v>0.435</v>
      </c>
      <c r="AM34" s="55"/>
      <c r="IK34" s="87"/>
    </row>
    <row r="35" spans="1:245" s="52" customFormat="1" ht="30.75" customHeight="1">
      <c r="A35" s="53" t="s">
        <v>103</v>
      </c>
      <c r="B35" s="54">
        <v>44572</v>
      </c>
      <c r="C35" s="55">
        <v>5</v>
      </c>
      <c r="D35" s="56" t="s">
        <v>82</v>
      </c>
      <c r="E35" s="55" t="s">
        <v>106</v>
      </c>
      <c r="F35" s="55" t="s">
        <v>138</v>
      </c>
      <c r="G35" s="55" t="s">
        <v>142</v>
      </c>
      <c r="H35" s="55" t="s">
        <v>140</v>
      </c>
      <c r="I35" s="55">
        <v>4.42</v>
      </c>
      <c r="J35" s="55">
        <f t="shared" si="10"/>
        <v>4.4420999999999999</v>
      </c>
      <c r="K35" s="55">
        <f t="shared" si="11"/>
        <v>4.4067400000000001</v>
      </c>
      <c r="L35" s="57">
        <f t="shared" si="12"/>
        <v>4.3535000000000004</v>
      </c>
      <c r="M35" s="58">
        <v>4.42</v>
      </c>
      <c r="N35" s="58">
        <v>4.2869999999999999</v>
      </c>
      <c r="O35" s="59">
        <f t="shared" si="13"/>
        <v>4.442099999999999</v>
      </c>
      <c r="P35" s="59">
        <f t="shared" si="14"/>
        <v>4.3084349999999993</v>
      </c>
      <c r="Q35" s="60">
        <v>4.3879999999999999</v>
      </c>
      <c r="R35" s="60">
        <v>4.3120000000000003</v>
      </c>
      <c r="S35" s="60">
        <v>4.3479999999999999</v>
      </c>
      <c r="T35" s="60">
        <v>4.3869999999999996</v>
      </c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55" t="s">
        <v>80</v>
      </c>
      <c r="AK35" s="55" t="s">
        <v>80</v>
      </c>
      <c r="AL35" s="55">
        <v>0.46500000000000002</v>
      </c>
      <c r="AM35" s="55"/>
      <c r="IK35" s="87"/>
    </row>
    <row r="36" spans="1:245" s="52" customFormat="1" ht="30.75" customHeight="1">
      <c r="A36" s="53" t="s">
        <v>103</v>
      </c>
      <c r="B36" s="54">
        <v>44572</v>
      </c>
      <c r="C36" s="55">
        <v>5</v>
      </c>
      <c r="D36" s="56" t="s">
        <v>82</v>
      </c>
      <c r="E36" s="55" t="s">
        <v>106</v>
      </c>
      <c r="F36" s="55" t="s">
        <v>138</v>
      </c>
      <c r="G36" s="55" t="s">
        <v>143</v>
      </c>
      <c r="H36" s="55" t="s">
        <v>140</v>
      </c>
      <c r="I36" s="55">
        <v>4.42</v>
      </c>
      <c r="J36" s="55">
        <f t="shared" si="10"/>
        <v>4.4420999999999999</v>
      </c>
      <c r="K36" s="55">
        <f t="shared" si="11"/>
        <v>4.4067400000000001</v>
      </c>
      <c r="L36" s="57">
        <f t="shared" si="12"/>
        <v>4.3535000000000004</v>
      </c>
      <c r="M36" s="58">
        <v>4.42</v>
      </c>
      <c r="N36" s="58">
        <v>4.2869999999999999</v>
      </c>
      <c r="O36" s="59">
        <f t="shared" si="13"/>
        <v>4.442099999999999</v>
      </c>
      <c r="P36" s="59">
        <f t="shared" si="14"/>
        <v>4.3084349999999993</v>
      </c>
      <c r="Q36" s="60">
        <v>4.3730000000000002</v>
      </c>
      <c r="R36" s="60">
        <v>4.4000000000000004</v>
      </c>
      <c r="S36" s="60">
        <v>4.3620000000000001</v>
      </c>
      <c r="T36" s="60">
        <v>4.383</v>
      </c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55" t="s">
        <v>80</v>
      </c>
      <c r="AK36" s="55" t="s">
        <v>80</v>
      </c>
      <c r="AL36" s="55">
        <v>0.46400000000000002</v>
      </c>
      <c r="AM36" s="55"/>
      <c r="IK36" s="87"/>
    </row>
    <row r="37" spans="1:245" s="52" customFormat="1" ht="30.75" customHeight="1">
      <c r="A37" s="53" t="s">
        <v>103</v>
      </c>
      <c r="B37" s="54">
        <v>44572</v>
      </c>
      <c r="C37" s="55">
        <v>5</v>
      </c>
      <c r="D37" s="56" t="s">
        <v>82</v>
      </c>
      <c r="E37" s="55" t="s">
        <v>106</v>
      </c>
      <c r="F37" s="55" t="s">
        <v>138</v>
      </c>
      <c r="G37" s="55" t="s">
        <v>144</v>
      </c>
      <c r="H37" s="55" t="s">
        <v>140</v>
      </c>
      <c r="I37" s="55">
        <v>4.42</v>
      </c>
      <c r="J37" s="55">
        <f t="shared" si="10"/>
        <v>4.4420999999999999</v>
      </c>
      <c r="K37" s="55">
        <f t="shared" si="11"/>
        <v>4.4067400000000001</v>
      </c>
      <c r="L37" s="57">
        <f t="shared" si="12"/>
        <v>4.3535000000000004</v>
      </c>
      <c r="M37" s="58">
        <v>4.42</v>
      </c>
      <c r="N37" s="58">
        <v>4.2869999999999999</v>
      </c>
      <c r="O37" s="59">
        <f t="shared" si="13"/>
        <v>4.442099999999999</v>
      </c>
      <c r="P37" s="59">
        <f t="shared" si="14"/>
        <v>4.3084349999999993</v>
      </c>
      <c r="Q37" s="60">
        <v>4.415</v>
      </c>
      <c r="R37" s="60">
        <v>4.4160000000000004</v>
      </c>
      <c r="S37" s="60">
        <v>4.4180000000000001</v>
      </c>
      <c r="T37" s="60">
        <v>4.3959999999999999</v>
      </c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55" t="s">
        <v>80</v>
      </c>
      <c r="AK37" s="55" t="s">
        <v>80</v>
      </c>
      <c r="AL37" s="55">
        <v>0.45900000000000002</v>
      </c>
      <c r="AM37" s="55"/>
      <c r="IK37" s="87"/>
    </row>
    <row r="38" spans="1:245" s="52" customFormat="1" ht="30.75" customHeight="1">
      <c r="A38" s="53" t="s">
        <v>103</v>
      </c>
      <c r="B38" s="54">
        <v>44572</v>
      </c>
      <c r="C38" s="55">
        <v>5</v>
      </c>
      <c r="D38" s="56" t="s">
        <v>82</v>
      </c>
      <c r="E38" s="55" t="s">
        <v>106</v>
      </c>
      <c r="F38" s="55" t="s">
        <v>138</v>
      </c>
      <c r="G38" s="55" t="s">
        <v>145</v>
      </c>
      <c r="H38" s="55" t="s">
        <v>140</v>
      </c>
      <c r="I38" s="55">
        <v>4.42</v>
      </c>
      <c r="J38" s="55">
        <f t="shared" si="10"/>
        <v>4.4420999999999999</v>
      </c>
      <c r="K38" s="55">
        <f t="shared" si="11"/>
        <v>4.4067400000000001</v>
      </c>
      <c r="L38" s="57">
        <f t="shared" si="12"/>
        <v>4.3535000000000004</v>
      </c>
      <c r="M38" s="58">
        <v>4.42</v>
      </c>
      <c r="N38" s="58">
        <v>4.2869999999999999</v>
      </c>
      <c r="O38" s="59">
        <f t="shared" si="13"/>
        <v>4.442099999999999</v>
      </c>
      <c r="P38" s="59">
        <f t="shared" si="14"/>
        <v>4.3084349999999993</v>
      </c>
      <c r="Q38" s="60">
        <v>4.38</v>
      </c>
      <c r="R38" s="60">
        <v>4.3689999999999998</v>
      </c>
      <c r="S38" s="60">
        <v>4.3220000000000001</v>
      </c>
      <c r="T38" s="60">
        <v>4.3819999999999997</v>
      </c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55" t="s">
        <v>80</v>
      </c>
      <c r="AK38" s="55" t="s">
        <v>80</v>
      </c>
      <c r="AL38" s="55">
        <v>0.46200000000000002</v>
      </c>
      <c r="AM38" s="55"/>
      <c r="IK38" s="87"/>
    </row>
    <row r="39" spans="1:245" s="52" customFormat="1" ht="30.75" customHeight="1">
      <c r="A39" s="53" t="s">
        <v>103</v>
      </c>
      <c r="B39" s="54">
        <v>44572</v>
      </c>
      <c r="C39" s="55">
        <v>20</v>
      </c>
      <c r="D39" s="56" t="s">
        <v>82</v>
      </c>
      <c r="E39" s="55" t="s">
        <v>88</v>
      </c>
      <c r="F39" s="55" t="s">
        <v>138</v>
      </c>
      <c r="G39" s="55" t="s">
        <v>146</v>
      </c>
      <c r="H39" s="55" t="s">
        <v>86</v>
      </c>
      <c r="I39" s="55">
        <v>19.5</v>
      </c>
      <c r="J39" s="55">
        <f t="shared" si="10"/>
        <v>19.5975</v>
      </c>
      <c r="K39" s="55">
        <f t="shared" si="11"/>
        <v>19.441500000000001</v>
      </c>
      <c r="L39" s="57">
        <f t="shared" si="12"/>
        <v>19.21</v>
      </c>
      <c r="M39" s="58">
        <v>19.5</v>
      </c>
      <c r="N39" s="58">
        <v>18.920000000000002</v>
      </c>
      <c r="O39" s="59">
        <f t="shared" si="13"/>
        <v>19.597499999999997</v>
      </c>
      <c r="P39" s="59">
        <f t="shared" si="14"/>
        <v>19.014599999999998</v>
      </c>
      <c r="Q39" s="60">
        <v>19.36</v>
      </c>
      <c r="R39" s="60">
        <v>18.170000000000002</v>
      </c>
      <c r="S39" s="60">
        <v>19.23</v>
      </c>
      <c r="T39" s="60">
        <v>19.48</v>
      </c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55" t="s">
        <v>80</v>
      </c>
      <c r="AK39" s="55" t="s">
        <v>80</v>
      </c>
      <c r="AL39" s="55">
        <v>0.42099999999999999</v>
      </c>
      <c r="AM39" s="55"/>
      <c r="IK39" s="87"/>
    </row>
    <row r="40" spans="1:245" s="52" customFormat="1" ht="30.75" customHeight="1">
      <c r="A40" s="53" t="s">
        <v>103</v>
      </c>
      <c r="B40" s="54">
        <v>44572</v>
      </c>
      <c r="C40" s="55">
        <v>5</v>
      </c>
      <c r="D40" s="56" t="s">
        <v>82</v>
      </c>
      <c r="E40" s="55" t="s">
        <v>106</v>
      </c>
      <c r="F40" s="55" t="s">
        <v>138</v>
      </c>
      <c r="G40" s="55" t="s">
        <v>147</v>
      </c>
      <c r="H40" s="55" t="s">
        <v>140</v>
      </c>
      <c r="I40" s="55">
        <v>4.42</v>
      </c>
      <c r="J40" s="55">
        <f t="shared" si="10"/>
        <v>4.4420999999999999</v>
      </c>
      <c r="K40" s="55">
        <f t="shared" si="11"/>
        <v>4.4067400000000001</v>
      </c>
      <c r="L40" s="57">
        <f t="shared" si="12"/>
        <v>4.3535000000000004</v>
      </c>
      <c r="M40" s="58">
        <v>4.42</v>
      </c>
      <c r="N40" s="58">
        <v>4.2869999999999999</v>
      </c>
      <c r="O40" s="59">
        <f t="shared" si="13"/>
        <v>4.442099999999999</v>
      </c>
      <c r="P40" s="59">
        <f t="shared" si="14"/>
        <v>4.3084349999999993</v>
      </c>
      <c r="Q40" s="60">
        <v>4.3730000000000002</v>
      </c>
      <c r="R40" s="60">
        <v>4.3849999999999998</v>
      </c>
      <c r="S40" s="60">
        <v>4.3419999999999996</v>
      </c>
      <c r="T40" s="60">
        <v>4.42</v>
      </c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55" t="s">
        <v>80</v>
      </c>
      <c r="AK40" s="55" t="s">
        <v>80</v>
      </c>
      <c r="AL40" s="55">
        <v>0.47099999999999997</v>
      </c>
      <c r="AM40" s="55"/>
      <c r="IK40" s="87"/>
    </row>
    <row r="41" spans="1:245" s="52" customFormat="1" ht="30.75" customHeight="1">
      <c r="A41" s="53" t="s">
        <v>103</v>
      </c>
      <c r="B41" s="54">
        <v>44572</v>
      </c>
      <c r="C41" s="55">
        <v>5</v>
      </c>
      <c r="D41" s="56" t="s">
        <v>82</v>
      </c>
      <c r="E41" s="55" t="s">
        <v>106</v>
      </c>
      <c r="F41" s="55" t="s">
        <v>138</v>
      </c>
      <c r="G41" s="55" t="s">
        <v>148</v>
      </c>
      <c r="H41" s="55" t="s">
        <v>140</v>
      </c>
      <c r="I41" s="55">
        <v>4.42</v>
      </c>
      <c r="J41" s="55">
        <f t="shared" si="10"/>
        <v>4.4420999999999999</v>
      </c>
      <c r="K41" s="55">
        <f t="shared" si="11"/>
        <v>4.4067400000000001</v>
      </c>
      <c r="L41" s="57">
        <f t="shared" si="12"/>
        <v>4.3535000000000004</v>
      </c>
      <c r="M41" s="58">
        <v>4.42</v>
      </c>
      <c r="N41" s="58">
        <v>4.2869999999999999</v>
      </c>
      <c r="O41" s="59">
        <f t="shared" si="13"/>
        <v>4.442099999999999</v>
      </c>
      <c r="P41" s="59">
        <f t="shared" si="14"/>
        <v>4.3084349999999993</v>
      </c>
      <c r="Q41" s="60">
        <v>4.3330000000000002</v>
      </c>
      <c r="R41" s="60">
        <v>4.4109999999999996</v>
      </c>
      <c r="S41" s="60">
        <v>4.367</v>
      </c>
      <c r="T41" s="60">
        <v>4.2839999999999998</v>
      </c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55" t="s">
        <v>80</v>
      </c>
      <c r="AK41" s="55" t="s">
        <v>80</v>
      </c>
      <c r="AL41" s="55">
        <v>0.45900000000000002</v>
      </c>
      <c r="AM41" s="55"/>
      <c r="IK41" s="87"/>
    </row>
    <row r="42" spans="1:245" s="52" customFormat="1" ht="30.75" customHeight="1">
      <c r="A42" s="53" t="s">
        <v>103</v>
      </c>
      <c r="B42" s="54">
        <v>44572</v>
      </c>
      <c r="C42" s="55">
        <v>5</v>
      </c>
      <c r="D42" s="56" t="s">
        <v>82</v>
      </c>
      <c r="E42" s="55" t="s">
        <v>106</v>
      </c>
      <c r="F42" s="55" t="s">
        <v>138</v>
      </c>
      <c r="G42" s="55" t="s">
        <v>149</v>
      </c>
      <c r="H42" s="55" t="s">
        <v>140</v>
      </c>
      <c r="I42" s="55">
        <v>4.42</v>
      </c>
      <c r="J42" s="55">
        <f t="shared" si="10"/>
        <v>4.4420999999999999</v>
      </c>
      <c r="K42" s="55">
        <f t="shared" si="11"/>
        <v>4.4067400000000001</v>
      </c>
      <c r="L42" s="57">
        <f t="shared" si="12"/>
        <v>4.3535000000000004</v>
      </c>
      <c r="M42" s="58">
        <v>4.42</v>
      </c>
      <c r="N42" s="58">
        <v>4.2869999999999999</v>
      </c>
      <c r="O42" s="59">
        <f t="shared" si="13"/>
        <v>4.442099999999999</v>
      </c>
      <c r="P42" s="59">
        <f t="shared" si="14"/>
        <v>4.3084349999999993</v>
      </c>
      <c r="Q42" s="60">
        <v>4.3159999999999998</v>
      </c>
      <c r="R42" s="60">
        <v>4.3780000000000001</v>
      </c>
      <c r="S42" s="60">
        <v>4.351</v>
      </c>
      <c r="T42" s="60">
        <v>4.3849999999999998</v>
      </c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55" t="s">
        <v>80</v>
      </c>
      <c r="AK42" s="55" t="s">
        <v>80</v>
      </c>
      <c r="AL42" s="55">
        <v>0.46700000000000003</v>
      </c>
      <c r="AM42" s="55"/>
      <c r="IK42" s="87"/>
    </row>
    <row r="43" spans="1:245" s="52" customFormat="1" ht="24.75" customHeight="1">
      <c r="A43" s="53" t="s">
        <v>103</v>
      </c>
      <c r="B43" s="54">
        <v>44572</v>
      </c>
      <c r="C43" s="55">
        <v>4</v>
      </c>
      <c r="D43" s="56" t="s">
        <v>82</v>
      </c>
      <c r="E43" s="55" t="s">
        <v>85</v>
      </c>
      <c r="F43" s="55" t="s">
        <v>138</v>
      </c>
      <c r="G43" s="55" t="s">
        <v>150</v>
      </c>
      <c r="H43" s="55" t="s">
        <v>79</v>
      </c>
      <c r="I43" s="55"/>
      <c r="J43" s="55">
        <f t="shared" si="10"/>
        <v>0</v>
      </c>
      <c r="K43" s="55">
        <f t="shared" si="11"/>
        <v>0</v>
      </c>
      <c r="L43" s="57">
        <f t="shared" si="12"/>
        <v>3.3490000000000002</v>
      </c>
      <c r="M43" s="58">
        <v>3.4</v>
      </c>
      <c r="N43" s="58">
        <v>3.298</v>
      </c>
      <c r="O43" s="59">
        <f t="shared" si="13"/>
        <v>3.4169999999999994</v>
      </c>
      <c r="P43" s="59">
        <f t="shared" si="14"/>
        <v>3.3144899999999997</v>
      </c>
      <c r="Q43" s="60">
        <v>3.3439999999999999</v>
      </c>
      <c r="R43" s="60">
        <v>3.319</v>
      </c>
      <c r="S43" s="60">
        <v>3.3319999999999999</v>
      </c>
      <c r="T43" s="60">
        <v>3.38</v>
      </c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55" t="s">
        <v>80</v>
      </c>
      <c r="AK43" s="55" t="s">
        <v>80</v>
      </c>
      <c r="AL43" s="55">
        <v>0.46100000000000002</v>
      </c>
      <c r="AM43" s="55"/>
      <c r="IK43" s="87"/>
    </row>
    <row r="44" spans="1:245" s="52" customFormat="1" ht="30.75" customHeight="1">
      <c r="A44" s="53" t="s">
        <v>151</v>
      </c>
      <c r="B44" s="54">
        <v>44575</v>
      </c>
      <c r="C44" s="55">
        <v>15</v>
      </c>
      <c r="D44" s="56" t="s">
        <v>82</v>
      </c>
      <c r="E44" s="55" t="s">
        <v>106</v>
      </c>
      <c r="F44" s="55" t="s">
        <v>138</v>
      </c>
      <c r="G44" s="55" t="s">
        <v>152</v>
      </c>
      <c r="H44" s="55" t="s">
        <v>153</v>
      </c>
      <c r="I44" s="55">
        <v>14.35</v>
      </c>
      <c r="J44" s="55">
        <f t="shared" ref="J44:J54" si="15">I44+I44*0.5%</f>
        <v>14.421749999999999</v>
      </c>
      <c r="K44" s="55">
        <f t="shared" ref="K44:K54" si="16">I44-I44*0.3%</f>
        <v>14.306950000000001</v>
      </c>
      <c r="L44" s="57">
        <f t="shared" ref="L44:L54" si="17">(N44+M44)/2</f>
        <v>14.135</v>
      </c>
      <c r="M44" s="58">
        <v>14.35</v>
      </c>
      <c r="N44" s="58">
        <v>13.92</v>
      </c>
      <c r="O44" s="59">
        <f t="shared" ref="O44:O54" si="18">M44*1.005</f>
        <v>14.421749999999998</v>
      </c>
      <c r="P44" s="59">
        <f t="shared" ref="P44:P54" si="19">N44*1.005</f>
        <v>13.989599999999998</v>
      </c>
      <c r="Q44" s="60">
        <v>14.06</v>
      </c>
      <c r="R44" s="60">
        <v>14.18</v>
      </c>
      <c r="S44" s="60">
        <v>14.11</v>
      </c>
      <c r="T44" s="60">
        <v>14.03</v>
      </c>
      <c r="U44" s="60">
        <v>14.08</v>
      </c>
      <c r="V44" s="60">
        <v>14.01</v>
      </c>
      <c r="W44" s="60">
        <v>14.03</v>
      </c>
      <c r="X44" s="60">
        <v>14.12</v>
      </c>
      <c r="Y44" s="60">
        <v>14.24</v>
      </c>
      <c r="Z44" s="60">
        <v>14.34</v>
      </c>
      <c r="AA44" s="60">
        <v>14.27</v>
      </c>
      <c r="AB44" s="60">
        <v>14.14</v>
      </c>
      <c r="AC44" s="60"/>
      <c r="AD44" s="60"/>
      <c r="AE44" s="60"/>
      <c r="AF44" s="60"/>
      <c r="AG44" s="60"/>
      <c r="AH44" s="60"/>
      <c r="AI44" s="60"/>
      <c r="AJ44" s="55" t="s">
        <v>80</v>
      </c>
      <c r="AK44" s="55" t="s">
        <v>80</v>
      </c>
      <c r="AL44" s="55">
        <v>0.46100000000000002</v>
      </c>
      <c r="AM44" s="55"/>
      <c r="IK44" s="87"/>
    </row>
    <row r="45" spans="1:245" s="52" customFormat="1" ht="30.75" customHeight="1">
      <c r="A45" s="53" t="s">
        <v>151</v>
      </c>
      <c r="B45" s="54">
        <v>44575</v>
      </c>
      <c r="C45" s="55">
        <v>4</v>
      </c>
      <c r="D45" s="56" t="s">
        <v>82</v>
      </c>
      <c r="E45" s="55" t="s">
        <v>85</v>
      </c>
      <c r="F45" s="55" t="s">
        <v>138</v>
      </c>
      <c r="G45" s="55" t="s">
        <v>154</v>
      </c>
      <c r="H45" s="55" t="s">
        <v>79</v>
      </c>
      <c r="I45" s="55">
        <v>3.4</v>
      </c>
      <c r="J45" s="55">
        <f t="shared" si="15"/>
        <v>3.4169999999999998</v>
      </c>
      <c r="K45" s="55">
        <f t="shared" si="16"/>
        <v>3.3897999999999997</v>
      </c>
      <c r="L45" s="57">
        <f t="shared" si="17"/>
        <v>3.3490000000000002</v>
      </c>
      <c r="M45" s="58">
        <v>3.4</v>
      </c>
      <c r="N45" s="58">
        <v>3.298</v>
      </c>
      <c r="O45" s="59">
        <f t="shared" si="18"/>
        <v>3.4169999999999994</v>
      </c>
      <c r="P45" s="59">
        <f t="shared" si="19"/>
        <v>3.3144899999999997</v>
      </c>
      <c r="Q45" s="60">
        <v>3.3719999999999999</v>
      </c>
      <c r="R45" s="60">
        <v>3.3410000000000002</v>
      </c>
      <c r="S45" s="60">
        <v>3.3420000000000001</v>
      </c>
      <c r="T45" s="60">
        <v>3.4319999999999999</v>
      </c>
      <c r="U45" s="60">
        <v>3.3660000000000001</v>
      </c>
      <c r="V45" s="60">
        <v>3.4079999999999999</v>
      </c>
      <c r="W45" s="60">
        <v>3.379</v>
      </c>
      <c r="X45" s="60">
        <v>3.3580000000000001</v>
      </c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55" t="s">
        <v>80</v>
      </c>
      <c r="AK45" s="55" t="s">
        <v>80</v>
      </c>
      <c r="AL45" s="55">
        <v>0.46100000000000002</v>
      </c>
      <c r="AM45" s="55"/>
      <c r="IK45" s="87"/>
    </row>
    <row r="46" spans="1:245" s="52" customFormat="1" ht="30.75" customHeight="1">
      <c r="A46" s="53" t="s">
        <v>151</v>
      </c>
      <c r="B46" s="54">
        <v>44575</v>
      </c>
      <c r="C46" s="55">
        <v>4</v>
      </c>
      <c r="D46" s="56" t="s">
        <v>82</v>
      </c>
      <c r="E46" s="55" t="s">
        <v>85</v>
      </c>
      <c r="F46" s="55" t="s">
        <v>138</v>
      </c>
      <c r="G46" s="55" t="s">
        <v>155</v>
      </c>
      <c r="H46" s="55" t="s">
        <v>79</v>
      </c>
      <c r="I46" s="55">
        <v>3.4</v>
      </c>
      <c r="J46" s="55">
        <f t="shared" si="15"/>
        <v>3.4169999999999998</v>
      </c>
      <c r="K46" s="55">
        <f t="shared" si="16"/>
        <v>3.3897999999999997</v>
      </c>
      <c r="L46" s="57">
        <f t="shared" si="17"/>
        <v>3.3490000000000002</v>
      </c>
      <c r="M46" s="58">
        <v>3.4</v>
      </c>
      <c r="N46" s="58">
        <v>3.298</v>
      </c>
      <c r="O46" s="59">
        <f t="shared" si="18"/>
        <v>3.4169999999999994</v>
      </c>
      <c r="P46" s="59">
        <f t="shared" si="19"/>
        <v>3.3144899999999997</v>
      </c>
      <c r="Q46" s="60">
        <v>3.3620000000000001</v>
      </c>
      <c r="R46" s="60">
        <v>3.3959999999999999</v>
      </c>
      <c r="S46" s="60">
        <v>3.3660000000000001</v>
      </c>
      <c r="T46" s="60">
        <v>3.36</v>
      </c>
      <c r="U46" s="60">
        <v>3.3780000000000001</v>
      </c>
      <c r="V46" s="60">
        <v>3.3210000000000002</v>
      </c>
      <c r="W46" s="60">
        <v>3.343</v>
      </c>
      <c r="X46" s="60">
        <v>3.3929999999999998</v>
      </c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55" t="s">
        <v>80</v>
      </c>
      <c r="AK46" s="55" t="s">
        <v>80</v>
      </c>
      <c r="AL46" s="55">
        <v>0.46899999999999997</v>
      </c>
      <c r="AM46" s="55"/>
      <c r="IK46" s="87"/>
    </row>
    <row r="47" spans="1:245" s="52" customFormat="1" ht="30.75" customHeight="1">
      <c r="A47" s="53" t="s">
        <v>151</v>
      </c>
      <c r="B47" s="54">
        <v>44575</v>
      </c>
      <c r="C47" s="55">
        <v>4</v>
      </c>
      <c r="D47" s="56" t="s">
        <v>82</v>
      </c>
      <c r="E47" s="55" t="s">
        <v>85</v>
      </c>
      <c r="F47" s="55" t="s">
        <v>138</v>
      </c>
      <c r="G47" s="55" t="s">
        <v>156</v>
      </c>
      <c r="H47" s="55" t="s">
        <v>79</v>
      </c>
      <c r="I47" s="55">
        <v>3.4</v>
      </c>
      <c r="J47" s="55">
        <f t="shared" si="15"/>
        <v>3.4169999999999998</v>
      </c>
      <c r="K47" s="55">
        <f t="shared" si="16"/>
        <v>3.3897999999999997</v>
      </c>
      <c r="L47" s="57">
        <f t="shared" si="17"/>
        <v>3.3490000000000002</v>
      </c>
      <c r="M47" s="58">
        <v>3.4</v>
      </c>
      <c r="N47" s="58">
        <v>3.298</v>
      </c>
      <c r="O47" s="59">
        <f t="shared" si="18"/>
        <v>3.4169999999999994</v>
      </c>
      <c r="P47" s="59">
        <f t="shared" si="19"/>
        <v>3.3144899999999997</v>
      </c>
      <c r="Q47" s="60">
        <v>3.3780000000000001</v>
      </c>
      <c r="R47" s="60">
        <v>3.32</v>
      </c>
      <c r="S47" s="60">
        <v>3.3479999999999999</v>
      </c>
      <c r="T47" s="60">
        <v>3.3759999999999999</v>
      </c>
      <c r="U47" s="60">
        <v>3.3220000000000001</v>
      </c>
      <c r="V47" s="60">
        <v>3.302</v>
      </c>
      <c r="W47" s="60">
        <v>3.319</v>
      </c>
      <c r="X47" s="60">
        <v>3.3530000000000002</v>
      </c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55" t="s">
        <v>80</v>
      </c>
      <c r="AK47" s="55" t="s">
        <v>80</v>
      </c>
      <c r="AL47" s="55">
        <v>0.47299999999999998</v>
      </c>
      <c r="AM47" s="55"/>
      <c r="IK47" s="87"/>
    </row>
    <row r="48" spans="1:245" s="52" customFormat="1" ht="30.75" customHeight="1">
      <c r="A48" s="53" t="s">
        <v>151</v>
      </c>
      <c r="B48" s="54">
        <v>44575</v>
      </c>
      <c r="C48" s="55">
        <v>15</v>
      </c>
      <c r="D48" s="56" t="s">
        <v>82</v>
      </c>
      <c r="E48" s="55" t="s">
        <v>106</v>
      </c>
      <c r="F48" s="55" t="s">
        <v>138</v>
      </c>
      <c r="G48" s="55" t="s">
        <v>157</v>
      </c>
      <c r="H48" s="55" t="s">
        <v>153</v>
      </c>
      <c r="I48" s="55">
        <v>14.35</v>
      </c>
      <c r="J48" s="55">
        <f t="shared" si="15"/>
        <v>14.421749999999999</v>
      </c>
      <c r="K48" s="55">
        <f t="shared" si="16"/>
        <v>14.306950000000001</v>
      </c>
      <c r="L48" s="57">
        <f t="shared" si="17"/>
        <v>14.135</v>
      </c>
      <c r="M48" s="58">
        <v>14.35</v>
      </c>
      <c r="N48" s="58">
        <v>13.92</v>
      </c>
      <c r="O48" s="59">
        <f t="shared" si="18"/>
        <v>14.421749999999998</v>
      </c>
      <c r="P48" s="59">
        <f t="shared" si="19"/>
        <v>13.989599999999998</v>
      </c>
      <c r="Q48" s="60">
        <v>14.14</v>
      </c>
      <c r="R48" s="60">
        <v>14.22</v>
      </c>
      <c r="S48" s="60">
        <v>14.13</v>
      </c>
      <c r="T48" s="60">
        <v>14.14</v>
      </c>
      <c r="U48" s="60">
        <v>14.31</v>
      </c>
      <c r="V48" s="60">
        <v>14.2</v>
      </c>
      <c r="W48" s="60">
        <v>14.14</v>
      </c>
      <c r="X48" s="60">
        <v>14.14</v>
      </c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55" t="s">
        <v>80</v>
      </c>
      <c r="AK48" s="55" t="s">
        <v>80</v>
      </c>
      <c r="AL48" s="55">
        <v>0.46100000000000002</v>
      </c>
      <c r="AM48" s="55"/>
      <c r="IK48" s="87"/>
    </row>
    <row r="49" spans="1:245" s="52" customFormat="1" ht="30.75" customHeight="1">
      <c r="A49" s="53" t="s">
        <v>151</v>
      </c>
      <c r="B49" s="54">
        <v>44575</v>
      </c>
      <c r="C49" s="55">
        <v>15</v>
      </c>
      <c r="D49" s="56" t="s">
        <v>82</v>
      </c>
      <c r="E49" s="55" t="s">
        <v>106</v>
      </c>
      <c r="F49" s="55" t="s">
        <v>138</v>
      </c>
      <c r="G49" s="55" t="s">
        <v>158</v>
      </c>
      <c r="H49" s="55" t="s">
        <v>153</v>
      </c>
      <c r="I49" s="55">
        <v>14.35</v>
      </c>
      <c r="J49" s="55">
        <f t="shared" si="15"/>
        <v>14.421749999999999</v>
      </c>
      <c r="K49" s="55">
        <f t="shared" si="16"/>
        <v>14.306950000000001</v>
      </c>
      <c r="L49" s="57">
        <f t="shared" si="17"/>
        <v>14.135</v>
      </c>
      <c r="M49" s="58">
        <v>14.35</v>
      </c>
      <c r="N49" s="58">
        <v>13.92</v>
      </c>
      <c r="O49" s="59">
        <f t="shared" si="18"/>
        <v>14.421749999999998</v>
      </c>
      <c r="P49" s="59">
        <f t="shared" si="19"/>
        <v>13.989599999999998</v>
      </c>
      <c r="Q49" s="60">
        <v>14.15</v>
      </c>
      <c r="R49" s="60">
        <v>14.12</v>
      </c>
      <c r="S49" s="60">
        <v>14.22</v>
      </c>
      <c r="T49" s="60">
        <v>14.23</v>
      </c>
      <c r="U49" s="60">
        <v>14.02</v>
      </c>
      <c r="V49" s="60">
        <v>14.17</v>
      </c>
      <c r="W49" s="60">
        <v>14.15</v>
      </c>
      <c r="X49" s="60">
        <v>14.08</v>
      </c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55" t="s">
        <v>80</v>
      </c>
      <c r="AK49" s="55" t="s">
        <v>80</v>
      </c>
      <c r="AL49" s="55">
        <v>0.46400000000000002</v>
      </c>
      <c r="AM49" s="55"/>
      <c r="IK49" s="87"/>
    </row>
    <row r="50" spans="1:245" s="52" customFormat="1" ht="30.75" customHeight="1">
      <c r="A50" s="53" t="s">
        <v>151</v>
      </c>
      <c r="B50" s="54">
        <v>44575</v>
      </c>
      <c r="C50" s="55">
        <v>2</v>
      </c>
      <c r="D50" s="56" t="s">
        <v>82</v>
      </c>
      <c r="E50" s="55" t="s">
        <v>83</v>
      </c>
      <c r="F50" s="55" t="s">
        <v>138</v>
      </c>
      <c r="G50" s="55" t="s">
        <v>159</v>
      </c>
      <c r="H50" s="55" t="s">
        <v>101</v>
      </c>
      <c r="I50" s="55">
        <v>1.52</v>
      </c>
      <c r="J50" s="55">
        <f t="shared" si="15"/>
        <v>1.5276000000000001</v>
      </c>
      <c r="K50" s="55">
        <f t="shared" si="16"/>
        <v>1.5154400000000001</v>
      </c>
      <c r="L50" s="57">
        <f t="shared" si="17"/>
        <v>1.502</v>
      </c>
      <c r="M50" s="58">
        <v>1.5249999999999999</v>
      </c>
      <c r="N50" s="58">
        <v>1.4790000000000001</v>
      </c>
      <c r="O50" s="59">
        <f t="shared" si="18"/>
        <v>1.5326249999999997</v>
      </c>
      <c r="P50" s="59">
        <f t="shared" si="19"/>
        <v>1.4863949999999999</v>
      </c>
      <c r="Q50" s="60">
        <v>1.5089999999999999</v>
      </c>
      <c r="R50" s="60">
        <v>1.508</v>
      </c>
      <c r="S50" s="60">
        <v>1.488</v>
      </c>
      <c r="T50" s="60">
        <v>1.508</v>
      </c>
      <c r="U50" s="60">
        <v>1.5069999999999999</v>
      </c>
      <c r="V50" s="60">
        <v>1.5</v>
      </c>
      <c r="W50" s="60">
        <v>1.5169999999999999</v>
      </c>
      <c r="X50" s="60">
        <v>1.5269999999999999</v>
      </c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55" t="s">
        <v>80</v>
      </c>
      <c r="AK50" s="55" t="s">
        <v>80</v>
      </c>
      <c r="AL50" s="55">
        <v>0.28599999999999998</v>
      </c>
      <c r="AM50" s="55"/>
      <c r="IK50" s="87"/>
    </row>
    <row r="51" spans="1:245" s="52" customFormat="1" ht="30.75" customHeight="1">
      <c r="A51" s="53" t="s">
        <v>151</v>
      </c>
      <c r="B51" s="54">
        <v>44575</v>
      </c>
      <c r="C51" s="55">
        <v>2</v>
      </c>
      <c r="D51" s="56" t="s">
        <v>82</v>
      </c>
      <c r="E51" s="55" t="s">
        <v>83</v>
      </c>
      <c r="F51" s="55" t="s">
        <v>138</v>
      </c>
      <c r="G51" s="55" t="s">
        <v>160</v>
      </c>
      <c r="H51" s="55" t="s">
        <v>101</v>
      </c>
      <c r="I51" s="55">
        <v>1.52</v>
      </c>
      <c r="J51" s="55">
        <f t="shared" si="15"/>
        <v>1.5276000000000001</v>
      </c>
      <c r="K51" s="55">
        <f t="shared" si="16"/>
        <v>1.5154400000000001</v>
      </c>
      <c r="L51" s="57">
        <f t="shared" si="17"/>
        <v>1.502</v>
      </c>
      <c r="M51" s="58">
        <v>1.5249999999999999</v>
      </c>
      <c r="N51" s="58">
        <v>1.4790000000000001</v>
      </c>
      <c r="O51" s="59">
        <f t="shared" si="18"/>
        <v>1.5326249999999997</v>
      </c>
      <c r="P51" s="59">
        <f t="shared" si="19"/>
        <v>1.4863949999999999</v>
      </c>
      <c r="Q51" s="60">
        <v>1.522</v>
      </c>
      <c r="R51" s="60">
        <v>1.5089999999999999</v>
      </c>
      <c r="S51" s="60">
        <v>1.5489999999999999</v>
      </c>
      <c r="T51" s="60">
        <v>1.528</v>
      </c>
      <c r="U51" s="60">
        <v>1.4890000000000001</v>
      </c>
      <c r="V51" s="60">
        <v>1.526</v>
      </c>
      <c r="W51" s="60">
        <v>1.512</v>
      </c>
      <c r="X51" s="60">
        <v>1.5009999999999999</v>
      </c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55" t="s">
        <v>80</v>
      </c>
      <c r="AK51" s="55" t="s">
        <v>80</v>
      </c>
      <c r="AL51" s="55">
        <v>0.28299999999999997</v>
      </c>
      <c r="AM51" s="55"/>
      <c r="IK51" s="87"/>
    </row>
    <row r="52" spans="1:245" s="52" customFormat="1" ht="30.75" customHeight="1">
      <c r="A52" s="53" t="s">
        <v>151</v>
      </c>
      <c r="B52" s="54">
        <v>44575</v>
      </c>
      <c r="C52" s="55">
        <v>15</v>
      </c>
      <c r="D52" s="56" t="s">
        <v>82</v>
      </c>
      <c r="E52" s="55" t="s">
        <v>106</v>
      </c>
      <c r="F52" s="55" t="s">
        <v>138</v>
      </c>
      <c r="G52" s="55" t="s">
        <v>161</v>
      </c>
      <c r="H52" s="55" t="s">
        <v>153</v>
      </c>
      <c r="I52" s="55">
        <v>14.35</v>
      </c>
      <c r="J52" s="55">
        <f t="shared" si="15"/>
        <v>14.421749999999999</v>
      </c>
      <c r="K52" s="55">
        <f t="shared" si="16"/>
        <v>14.306950000000001</v>
      </c>
      <c r="L52" s="57">
        <f t="shared" si="17"/>
        <v>14.135</v>
      </c>
      <c r="M52" s="58">
        <v>14.35</v>
      </c>
      <c r="N52" s="58">
        <v>13.92</v>
      </c>
      <c r="O52" s="59">
        <f t="shared" si="18"/>
        <v>14.421749999999998</v>
      </c>
      <c r="P52" s="59">
        <f t="shared" si="19"/>
        <v>13.989599999999998</v>
      </c>
      <c r="Q52" s="60">
        <v>14.11</v>
      </c>
      <c r="R52" s="60">
        <v>14</v>
      </c>
      <c r="S52" s="60">
        <v>14.11</v>
      </c>
      <c r="T52" s="60">
        <v>14.18</v>
      </c>
      <c r="U52" s="60">
        <v>14.17</v>
      </c>
      <c r="V52" s="60">
        <v>14.22</v>
      </c>
      <c r="W52" s="60">
        <v>14.15</v>
      </c>
      <c r="X52" s="60">
        <v>13.97</v>
      </c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55" t="s">
        <v>80</v>
      </c>
      <c r="AK52" s="55" t="s">
        <v>80</v>
      </c>
      <c r="AL52" s="55">
        <v>0.47199999999999998</v>
      </c>
      <c r="AM52" s="55"/>
      <c r="IK52" s="87"/>
    </row>
    <row r="53" spans="1:245" s="52" customFormat="1" ht="30.75" customHeight="1">
      <c r="A53" s="53" t="s">
        <v>151</v>
      </c>
      <c r="B53" s="54">
        <v>44575</v>
      </c>
      <c r="C53" s="55">
        <v>33</v>
      </c>
      <c r="D53" s="56" t="s">
        <v>82</v>
      </c>
      <c r="E53" s="55" t="s">
        <v>106</v>
      </c>
      <c r="F53" s="55" t="s">
        <v>138</v>
      </c>
      <c r="G53" s="55" t="s">
        <v>162</v>
      </c>
      <c r="H53" s="55" t="s">
        <v>121</v>
      </c>
      <c r="I53" s="55">
        <v>29.12</v>
      </c>
      <c r="J53" s="55">
        <f t="shared" si="15"/>
        <v>29.265600000000003</v>
      </c>
      <c r="K53" s="55">
        <f t="shared" si="16"/>
        <v>29.032640000000001</v>
      </c>
      <c r="L53" s="57">
        <f t="shared" si="17"/>
        <v>31.54</v>
      </c>
      <c r="M53" s="58">
        <v>32.020000000000003</v>
      </c>
      <c r="N53" s="58">
        <v>31.06</v>
      </c>
      <c r="O53" s="59">
        <f t="shared" si="18"/>
        <v>32.180100000000003</v>
      </c>
      <c r="P53" s="59">
        <f t="shared" si="19"/>
        <v>31.215299999999996</v>
      </c>
      <c r="Q53" s="60">
        <v>31.3</v>
      </c>
      <c r="R53" s="60">
        <v>31.97</v>
      </c>
      <c r="S53" s="60">
        <v>31.47</v>
      </c>
      <c r="T53" s="60">
        <v>31.72</v>
      </c>
      <c r="U53" s="60">
        <v>31.91</v>
      </c>
      <c r="V53" s="60">
        <v>31.64</v>
      </c>
      <c r="W53" s="60">
        <v>31.15</v>
      </c>
      <c r="X53" s="60">
        <v>31.19</v>
      </c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55" t="s">
        <v>80</v>
      </c>
      <c r="AK53" s="55" t="s">
        <v>80</v>
      </c>
      <c r="AL53" s="55">
        <v>0.46100000000000002</v>
      </c>
      <c r="AM53" s="55"/>
      <c r="IK53" s="87"/>
    </row>
    <row r="54" spans="1:245" s="52" customFormat="1" ht="30.75" customHeight="1">
      <c r="A54" s="53" t="s">
        <v>151</v>
      </c>
      <c r="B54" s="54">
        <v>44575</v>
      </c>
      <c r="C54" s="55">
        <v>2</v>
      </c>
      <c r="D54" s="56" t="s">
        <v>82</v>
      </c>
      <c r="E54" s="55" t="s">
        <v>83</v>
      </c>
      <c r="F54" s="55" t="s">
        <v>138</v>
      </c>
      <c r="G54" s="55" t="s">
        <v>163</v>
      </c>
      <c r="H54" s="55" t="s">
        <v>101</v>
      </c>
      <c r="I54" s="55">
        <v>1.52</v>
      </c>
      <c r="J54" s="55">
        <f t="shared" si="15"/>
        <v>1.5276000000000001</v>
      </c>
      <c r="K54" s="55">
        <f t="shared" si="16"/>
        <v>1.5154400000000001</v>
      </c>
      <c r="L54" s="57">
        <f t="shared" si="17"/>
        <v>1.502</v>
      </c>
      <c r="M54" s="58">
        <v>1.5249999999999999</v>
      </c>
      <c r="N54" s="58">
        <v>1.4790000000000001</v>
      </c>
      <c r="O54" s="59">
        <f t="shared" si="18"/>
        <v>1.5326249999999997</v>
      </c>
      <c r="P54" s="59">
        <f t="shared" si="19"/>
        <v>1.4863949999999999</v>
      </c>
      <c r="Q54" s="60">
        <v>1.5249999999999999</v>
      </c>
      <c r="R54" s="60">
        <v>1.5229999999999999</v>
      </c>
      <c r="S54" s="60">
        <v>1.492</v>
      </c>
      <c r="T54" s="60">
        <v>1.5089999999999999</v>
      </c>
      <c r="U54" s="60">
        <v>1.5089999999999999</v>
      </c>
      <c r="V54" s="60">
        <v>1.5089999999999999</v>
      </c>
      <c r="W54" s="60">
        <v>1.5129999999999999</v>
      </c>
      <c r="X54" s="60">
        <v>1.52</v>
      </c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55" t="s">
        <v>80</v>
      </c>
      <c r="AK54" s="55" t="s">
        <v>80</v>
      </c>
      <c r="AL54" s="55">
        <v>0.28599999999999998</v>
      </c>
      <c r="AM54" s="55"/>
      <c r="IK54" s="87"/>
    </row>
    <row r="55" spans="1:245" s="62" customFormat="1" ht="30.75" customHeight="1">
      <c r="A55" s="67"/>
      <c r="B55" s="68"/>
      <c r="C55" s="55"/>
      <c r="D55" s="56"/>
      <c r="E55" s="55"/>
      <c r="F55" s="55"/>
      <c r="G55" s="55"/>
      <c r="H55" s="55"/>
      <c r="I55" s="55"/>
      <c r="J55" s="55"/>
      <c r="K55" s="55"/>
      <c r="L55" s="57"/>
      <c r="M55" s="58"/>
      <c r="N55" s="58"/>
      <c r="O55" s="59"/>
      <c r="P55" s="59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55"/>
      <c r="AK55" s="55"/>
      <c r="AL55" s="55"/>
      <c r="AM55" s="55"/>
      <c r="IK55" s="64"/>
    </row>
    <row r="56" spans="1:245" s="62" customFormat="1" ht="30.75" customHeight="1">
      <c r="A56" s="67"/>
      <c r="B56" s="68"/>
      <c r="C56" s="55"/>
      <c r="D56" s="56"/>
      <c r="E56" s="55"/>
      <c r="F56" s="55"/>
      <c r="G56" s="55"/>
      <c r="H56" s="55"/>
      <c r="I56" s="55"/>
      <c r="J56" s="55"/>
      <c r="K56" s="55"/>
      <c r="L56" s="57"/>
      <c r="M56" s="58"/>
      <c r="N56" s="58"/>
      <c r="O56" s="59"/>
      <c r="P56" s="59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55"/>
      <c r="AK56" s="55"/>
      <c r="AL56" s="55"/>
      <c r="AM56" s="55"/>
      <c r="IK56" s="64"/>
    </row>
    <row r="57" spans="1:245" s="62" customFormat="1" ht="30.75" customHeight="1">
      <c r="B57" s="69"/>
      <c r="C57" s="70"/>
      <c r="D57" s="71"/>
      <c r="E57" s="70"/>
      <c r="F57" s="70"/>
      <c r="G57" s="70"/>
      <c r="H57" s="70"/>
      <c r="I57" s="70"/>
      <c r="J57" s="70"/>
      <c r="K57" s="70"/>
      <c r="L57" s="72"/>
      <c r="M57" s="73"/>
      <c r="N57" s="73"/>
      <c r="O57" s="74"/>
      <c r="P57" s="74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0"/>
      <c r="AK57" s="70"/>
      <c r="AL57" s="70"/>
      <c r="AM57" s="70"/>
      <c r="IK57" s="64"/>
    </row>
    <row r="58" spans="1:245" s="62" customFormat="1" ht="30.75" customHeight="1">
      <c r="B58" s="69"/>
      <c r="C58" s="70"/>
      <c r="D58" s="71"/>
      <c r="E58" s="70"/>
      <c r="F58" s="70"/>
      <c r="G58" s="70"/>
      <c r="H58" s="70"/>
      <c r="I58" s="70"/>
      <c r="J58" s="70"/>
      <c r="K58" s="70"/>
      <c r="L58" s="72"/>
      <c r="M58" s="73"/>
      <c r="N58" s="73"/>
      <c r="O58" s="74"/>
      <c r="P58" s="74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0"/>
      <c r="AK58" s="70"/>
      <c r="AL58" s="70"/>
      <c r="AM58" s="70"/>
      <c r="IK58" s="64"/>
    </row>
    <row r="59" spans="1:245" s="62" customFormat="1" ht="30.75" customHeight="1">
      <c r="B59" s="69"/>
      <c r="C59" s="70"/>
      <c r="D59" s="71"/>
      <c r="E59" s="70"/>
      <c r="F59" s="70"/>
      <c r="G59" s="70"/>
      <c r="H59" s="70"/>
      <c r="I59" s="70"/>
      <c r="J59" s="70"/>
      <c r="K59" s="70"/>
      <c r="L59" s="72"/>
      <c r="M59" s="73"/>
      <c r="N59" s="73"/>
      <c r="O59" s="74"/>
      <c r="P59" s="74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0"/>
      <c r="AK59" s="70"/>
      <c r="AL59" s="70"/>
      <c r="AM59" s="70"/>
      <c r="IK59" s="64"/>
    </row>
    <row r="60" spans="1:245" s="62" customFormat="1" ht="30.75" customHeight="1">
      <c r="B60" s="69"/>
      <c r="C60" s="70"/>
      <c r="D60" s="71"/>
      <c r="E60" s="70"/>
      <c r="F60" s="70"/>
      <c r="G60" s="70"/>
      <c r="H60" s="70"/>
      <c r="I60" s="70"/>
      <c r="J60" s="70"/>
      <c r="K60" s="70"/>
      <c r="L60" s="72"/>
      <c r="M60" s="73"/>
      <c r="N60" s="73"/>
      <c r="O60" s="74"/>
      <c r="P60" s="74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0"/>
      <c r="AK60" s="70"/>
      <c r="AL60" s="70"/>
      <c r="AM60" s="70"/>
      <c r="IK60" s="64"/>
    </row>
    <row r="61" spans="1:245" s="62" customFormat="1" ht="30.75" customHeight="1">
      <c r="B61" s="69"/>
      <c r="C61" s="70"/>
      <c r="D61" s="71"/>
      <c r="E61" s="70"/>
      <c r="F61" s="70"/>
      <c r="G61" s="70"/>
      <c r="H61" s="70"/>
      <c r="I61" s="70"/>
      <c r="J61" s="70"/>
      <c r="K61" s="70"/>
      <c r="L61" s="72"/>
      <c r="M61" s="73"/>
      <c r="N61" s="73"/>
      <c r="O61" s="74"/>
      <c r="P61" s="74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0"/>
      <c r="AK61" s="70"/>
      <c r="AL61" s="70"/>
      <c r="AM61" s="70"/>
      <c r="IK61" s="64"/>
    </row>
    <row r="62" spans="1:245" s="62" customFormat="1" ht="30.75" customHeight="1">
      <c r="B62" s="69"/>
      <c r="C62" s="70"/>
      <c r="D62" s="71"/>
      <c r="E62" s="70"/>
      <c r="F62" s="70"/>
      <c r="G62" s="70"/>
      <c r="H62" s="70"/>
      <c r="I62" s="70"/>
      <c r="J62" s="70"/>
      <c r="K62" s="70"/>
      <c r="L62" s="72"/>
      <c r="M62" s="73"/>
      <c r="N62" s="73"/>
      <c r="O62" s="74"/>
      <c r="P62" s="74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0"/>
      <c r="AK62" s="70"/>
      <c r="AL62" s="70"/>
      <c r="AM62" s="70"/>
      <c r="IK62" s="64"/>
    </row>
    <row r="63" spans="1:245" s="62" customFormat="1" ht="30.75" customHeight="1">
      <c r="B63" s="69"/>
      <c r="C63" s="70"/>
      <c r="D63" s="71"/>
      <c r="E63" s="70"/>
      <c r="F63" s="70"/>
      <c r="G63" s="70"/>
      <c r="H63" s="70"/>
      <c r="I63" s="70"/>
      <c r="J63" s="70"/>
      <c r="K63" s="70"/>
      <c r="L63" s="72"/>
      <c r="M63" s="73"/>
      <c r="N63" s="73"/>
      <c r="O63" s="74"/>
      <c r="P63" s="74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0"/>
      <c r="AK63" s="70"/>
      <c r="AL63" s="70"/>
      <c r="AM63" s="70"/>
      <c r="IK63" s="64"/>
    </row>
    <row r="64" spans="1:245" s="62" customFormat="1" ht="30.75" customHeight="1">
      <c r="B64" s="69"/>
      <c r="C64" s="70"/>
      <c r="D64" s="71"/>
      <c r="E64" s="70"/>
      <c r="F64" s="70"/>
      <c r="G64" s="70"/>
      <c r="H64" s="70"/>
      <c r="I64" s="70"/>
      <c r="J64" s="70"/>
      <c r="K64" s="70"/>
      <c r="L64" s="72"/>
      <c r="M64" s="73"/>
      <c r="N64" s="73"/>
      <c r="O64" s="74"/>
      <c r="P64" s="74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0"/>
      <c r="AK64" s="70"/>
      <c r="AL64" s="70"/>
      <c r="AM64" s="70"/>
      <c r="IK64" s="64"/>
    </row>
    <row r="65" spans="2:245" s="62" customFormat="1" ht="30.75" customHeight="1">
      <c r="B65" s="69"/>
      <c r="C65" s="70"/>
      <c r="D65" s="71"/>
      <c r="E65" s="70"/>
      <c r="F65" s="70"/>
      <c r="G65" s="70"/>
      <c r="H65" s="70"/>
      <c r="I65" s="70"/>
      <c r="J65" s="70"/>
      <c r="K65" s="70"/>
      <c r="L65" s="72"/>
      <c r="M65" s="73"/>
      <c r="N65" s="73"/>
      <c r="O65" s="74"/>
      <c r="P65" s="74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0"/>
      <c r="AK65" s="70"/>
      <c r="AL65" s="70"/>
      <c r="AM65" s="70"/>
      <c r="IK65" s="64"/>
    </row>
    <row r="66" spans="2:245" s="62" customFormat="1" ht="30.75" customHeight="1">
      <c r="B66" s="69"/>
      <c r="C66" s="70"/>
      <c r="D66" s="71"/>
      <c r="E66" s="70"/>
      <c r="F66" s="70"/>
      <c r="G66" s="70"/>
      <c r="H66" s="70"/>
      <c r="I66" s="70"/>
      <c r="J66" s="70"/>
      <c r="K66" s="70"/>
      <c r="L66" s="72"/>
      <c r="M66" s="73"/>
      <c r="N66" s="73"/>
      <c r="O66" s="74"/>
      <c r="P66" s="74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0"/>
      <c r="AK66" s="70"/>
      <c r="AL66" s="70"/>
      <c r="AM66" s="70"/>
      <c r="IK66" s="64"/>
    </row>
    <row r="67" spans="2:245" s="62" customFormat="1" ht="30.75" customHeight="1">
      <c r="B67" s="69"/>
      <c r="C67" s="70"/>
      <c r="D67" s="71"/>
      <c r="E67" s="70"/>
      <c r="F67" s="70"/>
      <c r="G67" s="70"/>
      <c r="H67" s="70"/>
      <c r="I67" s="70"/>
      <c r="J67" s="70"/>
      <c r="K67" s="70"/>
      <c r="L67" s="72"/>
      <c r="M67" s="73"/>
      <c r="N67" s="73"/>
      <c r="O67" s="74"/>
      <c r="P67" s="74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0"/>
      <c r="AK67" s="70"/>
      <c r="AL67" s="70"/>
      <c r="AM67" s="70"/>
      <c r="IK67" s="64"/>
    </row>
    <row r="68" spans="2:245" s="62" customFormat="1" ht="30.75" customHeight="1">
      <c r="B68" s="69"/>
      <c r="C68" s="70"/>
      <c r="D68" s="71"/>
      <c r="E68" s="70"/>
      <c r="F68" s="70"/>
      <c r="G68" s="70"/>
      <c r="H68" s="70"/>
      <c r="I68" s="70"/>
      <c r="J68" s="70"/>
      <c r="K68" s="70"/>
      <c r="L68" s="72"/>
      <c r="M68" s="73"/>
      <c r="N68" s="73"/>
      <c r="O68" s="74"/>
      <c r="P68" s="74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0"/>
      <c r="AK68" s="70"/>
      <c r="AL68" s="70"/>
      <c r="AM68" s="70"/>
      <c r="IK68" s="64"/>
    </row>
    <row r="69" spans="2:245" s="62" customFormat="1" ht="30.75" customHeight="1">
      <c r="B69" s="69"/>
      <c r="C69" s="70"/>
      <c r="D69" s="71"/>
      <c r="E69" s="70"/>
      <c r="F69" s="70"/>
      <c r="G69" s="70"/>
      <c r="H69" s="70"/>
      <c r="I69" s="70"/>
      <c r="J69" s="70"/>
      <c r="K69" s="70"/>
      <c r="L69" s="72"/>
      <c r="M69" s="73"/>
      <c r="N69" s="73"/>
      <c r="O69" s="74"/>
      <c r="P69" s="74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0"/>
      <c r="AK69" s="70"/>
      <c r="AL69" s="70"/>
      <c r="AM69" s="70"/>
      <c r="IK69" s="64"/>
    </row>
    <row r="70" spans="2:245" s="62" customFormat="1" ht="30.75" customHeight="1">
      <c r="B70" s="69"/>
      <c r="C70" s="70"/>
      <c r="D70" s="71"/>
      <c r="E70" s="70"/>
      <c r="F70" s="70"/>
      <c r="G70" s="70"/>
      <c r="H70" s="70"/>
      <c r="I70" s="70"/>
      <c r="J70" s="70"/>
      <c r="K70" s="70"/>
      <c r="L70" s="72"/>
      <c r="M70" s="73"/>
      <c r="N70" s="73"/>
      <c r="O70" s="74"/>
      <c r="P70" s="74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0"/>
      <c r="AK70" s="70"/>
      <c r="AL70" s="70"/>
      <c r="AM70" s="70"/>
      <c r="IK70" s="64"/>
    </row>
    <row r="71" spans="2:245" s="62" customFormat="1" ht="30.75" customHeight="1">
      <c r="B71" s="69"/>
      <c r="C71" s="70"/>
      <c r="D71" s="71"/>
      <c r="E71" s="70"/>
      <c r="F71" s="70"/>
      <c r="G71" s="70"/>
      <c r="H71" s="70"/>
      <c r="I71" s="70"/>
      <c r="J71" s="70"/>
      <c r="K71" s="70"/>
      <c r="L71" s="72"/>
      <c r="M71" s="73"/>
      <c r="N71" s="73"/>
      <c r="O71" s="74"/>
      <c r="P71" s="74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0"/>
      <c r="AK71" s="70"/>
      <c r="AL71" s="70"/>
      <c r="AM71" s="70"/>
      <c r="IK71" s="64"/>
    </row>
    <row r="72" spans="2:245" s="62" customFormat="1" ht="30.75" customHeight="1">
      <c r="B72" s="69"/>
      <c r="C72" s="70"/>
      <c r="D72" s="71"/>
      <c r="E72" s="70"/>
      <c r="F72" s="70"/>
      <c r="G72" s="70"/>
      <c r="H72" s="70"/>
      <c r="I72" s="70"/>
      <c r="J72" s="70"/>
      <c r="K72" s="70"/>
      <c r="L72" s="72"/>
      <c r="M72" s="73"/>
      <c r="N72" s="73"/>
      <c r="O72" s="74"/>
      <c r="P72" s="74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0"/>
      <c r="AK72" s="70"/>
      <c r="AL72" s="70"/>
      <c r="AM72" s="70"/>
      <c r="IK72" s="64"/>
    </row>
    <row r="73" spans="2:245" s="62" customFormat="1" ht="30.75" customHeight="1">
      <c r="B73" s="69"/>
      <c r="C73" s="70"/>
      <c r="D73" s="71"/>
      <c r="E73" s="70"/>
      <c r="F73" s="70"/>
      <c r="G73" s="70"/>
      <c r="H73" s="70"/>
      <c r="I73" s="70"/>
      <c r="J73" s="70"/>
      <c r="K73" s="70"/>
      <c r="L73" s="72"/>
      <c r="M73" s="73"/>
      <c r="N73" s="73"/>
      <c r="O73" s="74"/>
      <c r="P73" s="74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0"/>
      <c r="AK73" s="70"/>
      <c r="AL73" s="70"/>
      <c r="AM73" s="70"/>
      <c r="IK73" s="64"/>
    </row>
    <row r="74" spans="2:245" s="62" customFormat="1" ht="30.75" customHeight="1">
      <c r="B74" s="69"/>
      <c r="C74" s="70"/>
      <c r="D74" s="71"/>
      <c r="E74" s="70"/>
      <c r="F74" s="70"/>
      <c r="G74" s="70"/>
      <c r="H74" s="70"/>
      <c r="I74" s="70"/>
      <c r="J74" s="70"/>
      <c r="K74" s="70"/>
      <c r="L74" s="72"/>
      <c r="M74" s="73"/>
      <c r="N74" s="73"/>
      <c r="O74" s="74"/>
      <c r="P74" s="74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0"/>
      <c r="AK74" s="70"/>
      <c r="AL74" s="70"/>
      <c r="AM74" s="70"/>
      <c r="IK74" s="64"/>
    </row>
    <row r="75" spans="2:245" s="62" customFormat="1" ht="30.75" customHeight="1">
      <c r="B75" s="69"/>
      <c r="C75" s="70"/>
      <c r="D75" s="71"/>
      <c r="E75" s="70"/>
      <c r="F75" s="70"/>
      <c r="G75" s="70"/>
      <c r="H75" s="70"/>
      <c r="I75" s="70"/>
      <c r="J75" s="70"/>
      <c r="K75" s="70"/>
      <c r="L75" s="72"/>
      <c r="M75" s="73"/>
      <c r="N75" s="73"/>
      <c r="O75" s="74"/>
      <c r="P75" s="74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0"/>
      <c r="AK75" s="70"/>
      <c r="AL75" s="70"/>
      <c r="AM75" s="70"/>
      <c r="IK75" s="64"/>
    </row>
    <row r="76" spans="2:245" s="62" customFormat="1" ht="30.75" customHeight="1">
      <c r="B76" s="69"/>
      <c r="C76" s="70"/>
      <c r="D76" s="71"/>
      <c r="E76" s="70"/>
      <c r="F76" s="70"/>
      <c r="G76" s="70"/>
      <c r="H76" s="70"/>
      <c r="I76" s="70"/>
      <c r="J76" s="70"/>
      <c r="K76" s="70"/>
      <c r="L76" s="72"/>
      <c r="M76" s="73"/>
      <c r="N76" s="73"/>
      <c r="O76" s="74"/>
      <c r="P76" s="74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0"/>
      <c r="AK76" s="70"/>
      <c r="AL76" s="70"/>
      <c r="AM76" s="70"/>
      <c r="IK76" s="64"/>
    </row>
    <row r="77" spans="2:245" s="62" customFormat="1" ht="30.75" customHeight="1">
      <c r="B77" s="69"/>
      <c r="C77" s="70"/>
      <c r="D77" s="71"/>
      <c r="E77" s="70"/>
      <c r="F77" s="70"/>
      <c r="G77" s="70"/>
      <c r="H77" s="70"/>
      <c r="I77" s="70"/>
      <c r="J77" s="70"/>
      <c r="K77" s="70"/>
      <c r="L77" s="72"/>
      <c r="M77" s="73"/>
      <c r="N77" s="73"/>
      <c r="O77" s="74"/>
      <c r="P77" s="74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0"/>
      <c r="AK77" s="70"/>
      <c r="AL77" s="70"/>
      <c r="AM77" s="70"/>
      <c r="IK77" s="64"/>
    </row>
    <row r="78" spans="2:245" s="62" customFormat="1" ht="30.75" customHeight="1">
      <c r="B78" s="69"/>
      <c r="C78" s="70"/>
      <c r="D78" s="71"/>
      <c r="E78" s="70"/>
      <c r="F78" s="70"/>
      <c r="G78" s="70"/>
      <c r="H78" s="70"/>
      <c r="I78" s="70"/>
      <c r="J78" s="70"/>
      <c r="K78" s="70"/>
      <c r="L78" s="72"/>
      <c r="M78" s="73"/>
      <c r="N78" s="73"/>
      <c r="O78" s="74"/>
      <c r="P78" s="74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0"/>
      <c r="AK78" s="70"/>
      <c r="AL78" s="70"/>
      <c r="AM78" s="70"/>
      <c r="IK78" s="64"/>
    </row>
    <row r="79" spans="2:245" s="62" customFormat="1" ht="30.75" customHeight="1">
      <c r="B79" s="69"/>
      <c r="C79" s="70"/>
      <c r="D79" s="71"/>
      <c r="E79" s="70"/>
      <c r="F79" s="70"/>
      <c r="G79" s="70"/>
      <c r="H79" s="70"/>
      <c r="I79" s="70"/>
      <c r="J79" s="70"/>
      <c r="K79" s="70"/>
      <c r="L79" s="72"/>
      <c r="M79" s="73"/>
      <c r="N79" s="73"/>
      <c r="O79" s="74"/>
      <c r="P79" s="74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0"/>
      <c r="AK79" s="70"/>
      <c r="AL79" s="70"/>
      <c r="AM79" s="70"/>
      <c r="IK79" s="64"/>
    </row>
    <row r="80" spans="2:245" s="62" customFormat="1" ht="30.75" customHeight="1">
      <c r="B80" s="69"/>
      <c r="C80" s="70"/>
      <c r="D80" s="71"/>
      <c r="E80" s="70"/>
      <c r="F80" s="70"/>
      <c r="G80" s="70"/>
      <c r="H80" s="70"/>
      <c r="I80" s="70"/>
      <c r="J80" s="70"/>
      <c r="K80" s="70"/>
      <c r="L80" s="72"/>
      <c r="M80" s="73"/>
      <c r="N80" s="73"/>
      <c r="O80" s="74"/>
      <c r="P80" s="74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0"/>
      <c r="AK80" s="70"/>
      <c r="AL80" s="70"/>
      <c r="AM80" s="70"/>
      <c r="IK80" s="64"/>
    </row>
    <row r="81" spans="2:245" s="62" customFormat="1" ht="30.75" customHeight="1">
      <c r="B81" s="69"/>
      <c r="C81" s="70"/>
      <c r="D81" s="71"/>
      <c r="E81" s="70"/>
      <c r="F81" s="70"/>
      <c r="G81" s="70"/>
      <c r="H81" s="70"/>
      <c r="I81" s="70"/>
      <c r="J81" s="70"/>
      <c r="K81" s="70"/>
      <c r="L81" s="72"/>
      <c r="M81" s="73"/>
      <c r="N81" s="73"/>
      <c r="O81" s="74"/>
      <c r="P81" s="74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0"/>
      <c r="AK81" s="70"/>
      <c r="AL81" s="70"/>
      <c r="AM81" s="70"/>
      <c r="IK81" s="64"/>
    </row>
    <row r="82" spans="2:245" s="62" customFormat="1" ht="30.75" customHeight="1">
      <c r="B82" s="69"/>
      <c r="C82" s="70"/>
      <c r="D82" s="71"/>
      <c r="E82" s="70"/>
      <c r="F82" s="70"/>
      <c r="G82" s="70"/>
      <c r="H82" s="70"/>
      <c r="I82" s="70"/>
      <c r="J82" s="70"/>
      <c r="K82" s="70"/>
      <c r="L82" s="72"/>
      <c r="M82" s="73"/>
      <c r="N82" s="73"/>
      <c r="O82" s="74"/>
      <c r="P82" s="74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0"/>
      <c r="AK82" s="70"/>
      <c r="AL82" s="70"/>
      <c r="AM82" s="70"/>
      <c r="IK82" s="64"/>
    </row>
    <row r="83" spans="2:245" ht="30.75" customHeight="1">
      <c r="C83" s="70"/>
      <c r="D83" s="71"/>
      <c r="E83" s="70"/>
      <c r="F83" s="70"/>
      <c r="G83" s="70"/>
      <c r="H83" s="70"/>
      <c r="I83" s="70"/>
      <c r="J83" s="70"/>
      <c r="K83" s="70"/>
      <c r="L83" s="72"/>
      <c r="M83" s="73"/>
      <c r="N83" s="73"/>
      <c r="O83" s="74"/>
      <c r="P83" s="74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0"/>
      <c r="AK83" s="70"/>
      <c r="AL83" s="70"/>
      <c r="AM83" s="70"/>
    </row>
    <row r="84" spans="2:245" ht="30.75" customHeight="1">
      <c r="C84" s="70"/>
      <c r="D84" s="71"/>
      <c r="E84" s="70"/>
      <c r="F84" s="70"/>
      <c r="G84" s="70"/>
      <c r="H84" s="70"/>
      <c r="I84" s="70"/>
      <c r="J84" s="70"/>
      <c r="K84" s="70"/>
      <c r="L84" s="72"/>
      <c r="M84" s="73"/>
      <c r="N84" s="73"/>
      <c r="O84" s="74"/>
      <c r="P84" s="74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0"/>
      <c r="AK84" s="70"/>
      <c r="AL84" s="70"/>
      <c r="AM84" s="70"/>
    </row>
    <row r="85" spans="2:245" ht="30.75" customHeight="1">
      <c r="C85" s="70"/>
      <c r="D85" s="71"/>
      <c r="E85" s="70"/>
      <c r="F85" s="70"/>
      <c r="G85" s="70"/>
      <c r="H85" s="70"/>
      <c r="I85" s="70"/>
      <c r="J85" s="70"/>
      <c r="K85" s="70"/>
      <c r="L85" s="72"/>
      <c r="M85" s="73"/>
      <c r="N85" s="73"/>
      <c r="O85" s="74"/>
      <c r="P85" s="74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0"/>
      <c r="AK85" s="70"/>
      <c r="AL85" s="70"/>
      <c r="AM85" s="70"/>
    </row>
    <row r="86" spans="2:245" ht="30.75" customHeight="1">
      <c r="C86" s="70"/>
      <c r="D86" s="71"/>
      <c r="E86" s="70"/>
      <c r="F86" s="70"/>
      <c r="G86" s="70"/>
      <c r="H86" s="70"/>
      <c r="I86" s="70"/>
      <c r="J86" s="70"/>
      <c r="K86" s="70"/>
      <c r="L86" s="72"/>
      <c r="M86" s="73"/>
      <c r="N86" s="73"/>
      <c r="O86" s="74"/>
      <c r="P86" s="74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0"/>
      <c r="AK86" s="70"/>
      <c r="AL86" s="70"/>
      <c r="AM86" s="70"/>
    </row>
    <row r="87" spans="2:245" ht="30.75" customHeight="1">
      <c r="C87" s="70"/>
      <c r="D87" s="71"/>
      <c r="E87" s="70"/>
      <c r="F87" s="70"/>
      <c r="G87" s="70"/>
      <c r="H87" s="70"/>
      <c r="I87" s="70"/>
      <c r="J87" s="70"/>
      <c r="K87" s="70"/>
      <c r="L87" s="72"/>
      <c r="M87" s="73"/>
      <c r="N87" s="73"/>
      <c r="O87" s="74"/>
      <c r="P87" s="74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0"/>
      <c r="AK87" s="70"/>
      <c r="AL87" s="70"/>
      <c r="AM87" s="70"/>
    </row>
    <row r="88" spans="2:245" ht="30.75" customHeight="1">
      <c r="C88" s="70"/>
      <c r="D88" s="71"/>
      <c r="E88" s="70"/>
      <c r="F88" s="70"/>
      <c r="G88" s="70"/>
      <c r="H88" s="70"/>
      <c r="I88" s="70"/>
      <c r="J88" s="70"/>
      <c r="K88" s="70"/>
      <c r="L88" s="72"/>
      <c r="M88" s="73"/>
      <c r="N88" s="73"/>
      <c r="O88" s="74"/>
      <c r="P88" s="74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0"/>
      <c r="AK88" s="70"/>
      <c r="AL88" s="70"/>
      <c r="AM88" s="70"/>
    </row>
    <row r="89" spans="2:245" ht="30.75" customHeight="1">
      <c r="C89" s="70"/>
      <c r="D89" s="71"/>
      <c r="E89" s="70"/>
      <c r="F89" s="70"/>
      <c r="G89" s="70"/>
      <c r="H89" s="70"/>
      <c r="I89" s="70"/>
      <c r="J89" s="70"/>
      <c r="K89" s="70"/>
      <c r="L89" s="72"/>
      <c r="M89" s="73"/>
      <c r="N89" s="73"/>
      <c r="O89" s="74"/>
      <c r="P89" s="74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0"/>
      <c r="AK89" s="70"/>
      <c r="AL89" s="70"/>
      <c r="AM89" s="70"/>
    </row>
    <row r="90" spans="2:245" ht="30.75" customHeight="1">
      <c r="C90" s="70"/>
      <c r="D90" s="71"/>
      <c r="E90" s="70"/>
      <c r="F90" s="70"/>
      <c r="G90" s="70"/>
      <c r="H90" s="70"/>
      <c r="I90" s="70"/>
      <c r="J90" s="70"/>
      <c r="K90" s="70"/>
      <c r="L90" s="72"/>
      <c r="M90" s="73"/>
      <c r="N90" s="73"/>
      <c r="O90" s="74"/>
      <c r="P90" s="74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0"/>
      <c r="AK90" s="70"/>
      <c r="AL90" s="70"/>
      <c r="AM90" s="70"/>
      <c r="IJ90" s="62" t="s">
        <v>164</v>
      </c>
      <c r="IK90" s="64" t="s">
        <v>165</v>
      </c>
    </row>
    <row r="91" spans="2:245" ht="30.75" customHeight="1">
      <c r="C91" s="70"/>
      <c r="D91" s="71"/>
      <c r="E91" s="70"/>
      <c r="F91" s="70"/>
      <c r="G91" s="70"/>
      <c r="H91" s="70"/>
      <c r="I91" s="70"/>
      <c r="J91" s="70"/>
      <c r="K91" s="70"/>
      <c r="L91" s="72"/>
      <c r="M91" s="73"/>
      <c r="N91" s="73"/>
      <c r="O91" s="74"/>
      <c r="P91" s="74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0"/>
      <c r="AK91" s="70"/>
      <c r="AL91" s="70"/>
      <c r="AM91" s="70"/>
    </row>
    <row r="92" spans="2:245" ht="30.75" customHeight="1">
      <c r="C92" s="70"/>
      <c r="D92" s="71"/>
      <c r="E92" s="70"/>
      <c r="F92" s="70"/>
      <c r="G92" s="70"/>
      <c r="H92" s="70"/>
      <c r="I92" s="70"/>
      <c r="J92" s="70"/>
      <c r="K92" s="70"/>
      <c r="L92" s="72"/>
      <c r="M92" s="73"/>
      <c r="N92" s="73"/>
      <c r="O92" s="74"/>
      <c r="P92" s="74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0"/>
      <c r="AK92" s="70"/>
      <c r="AL92" s="70"/>
      <c r="AM92" s="70"/>
    </row>
    <row r="93" spans="2:245" ht="30.75" customHeight="1">
      <c r="C93" s="70"/>
      <c r="D93" s="71"/>
      <c r="E93" s="70"/>
      <c r="F93" s="70"/>
      <c r="G93" s="70"/>
      <c r="H93" s="70"/>
      <c r="I93" s="70"/>
      <c r="J93" s="70"/>
      <c r="K93" s="70"/>
      <c r="L93" s="72"/>
      <c r="M93" s="73"/>
      <c r="N93" s="73"/>
      <c r="O93" s="74"/>
      <c r="P93" s="74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0"/>
      <c r="AK93" s="70"/>
      <c r="AL93" s="70"/>
      <c r="AM93" s="70"/>
    </row>
    <row r="94" spans="2:245" ht="30.75" customHeight="1">
      <c r="C94" s="70"/>
      <c r="D94" s="71"/>
      <c r="E94" s="70"/>
      <c r="F94" s="70"/>
      <c r="G94" s="70"/>
      <c r="H94" s="70"/>
      <c r="I94" s="70"/>
      <c r="J94" s="70"/>
      <c r="K94" s="70"/>
      <c r="L94" s="72"/>
      <c r="M94" s="73"/>
      <c r="N94" s="73"/>
      <c r="O94" s="74"/>
      <c r="P94" s="74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0"/>
      <c r="AK94" s="70"/>
      <c r="AL94" s="70"/>
      <c r="AM94" s="70"/>
    </row>
    <row r="95" spans="2:245" ht="30.75" customHeight="1">
      <c r="C95" s="70"/>
      <c r="D95" s="71"/>
      <c r="E95" s="70"/>
      <c r="F95" s="70"/>
      <c r="G95" s="70"/>
      <c r="H95" s="70"/>
      <c r="I95" s="70"/>
      <c r="J95" s="70"/>
      <c r="K95" s="70"/>
      <c r="L95" s="72"/>
      <c r="M95" s="73"/>
      <c r="N95" s="73"/>
      <c r="O95" s="74"/>
      <c r="P95" s="74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0"/>
      <c r="AK95" s="70"/>
      <c r="AL95" s="70"/>
      <c r="AM95" s="70"/>
    </row>
    <row r="96" spans="2:245" ht="30.75" customHeight="1">
      <c r="C96" s="70"/>
      <c r="D96" s="71"/>
      <c r="E96" s="70"/>
      <c r="F96" s="70"/>
      <c r="G96" s="70"/>
      <c r="H96" s="70"/>
      <c r="I96" s="70"/>
      <c r="J96" s="70"/>
      <c r="K96" s="70"/>
      <c r="L96" s="72"/>
      <c r="M96" s="73"/>
      <c r="N96" s="73"/>
      <c r="O96" s="74"/>
      <c r="P96" s="74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0"/>
      <c r="AK96" s="70"/>
      <c r="AL96" s="70"/>
      <c r="AM96" s="70"/>
    </row>
    <row r="97" spans="2:245" ht="30.75" customHeight="1">
      <c r="C97" s="70"/>
      <c r="D97" s="71"/>
      <c r="E97" s="70"/>
      <c r="F97" s="70"/>
      <c r="G97" s="70"/>
      <c r="H97" s="70"/>
      <c r="I97" s="70"/>
      <c r="J97" s="70"/>
      <c r="K97" s="70"/>
      <c r="L97" s="72"/>
      <c r="M97" s="73"/>
      <c r="N97" s="73"/>
      <c r="O97" s="74"/>
      <c r="P97" s="74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0"/>
      <c r="AK97" s="70"/>
      <c r="AL97" s="70"/>
      <c r="AM97" s="70"/>
    </row>
    <row r="98" spans="2:245" ht="30.75" customHeight="1">
      <c r="C98" s="70"/>
      <c r="D98" s="71"/>
      <c r="E98" s="70"/>
      <c r="F98" s="70"/>
      <c r="G98" s="70"/>
      <c r="H98" s="70"/>
      <c r="I98" s="70"/>
      <c r="J98" s="70"/>
      <c r="K98" s="70"/>
      <c r="L98" s="72"/>
      <c r="M98" s="73"/>
      <c r="N98" s="73"/>
      <c r="O98" s="74"/>
      <c r="P98" s="74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0"/>
      <c r="AK98" s="70"/>
      <c r="AL98" s="70"/>
      <c r="AM98" s="70"/>
    </row>
    <row r="99" spans="2:245" s="62" customFormat="1" ht="30.75" customHeight="1">
      <c r="B99" s="69"/>
      <c r="C99" s="70"/>
      <c r="D99" s="71"/>
      <c r="E99" s="70"/>
      <c r="F99" s="70"/>
      <c r="G99" s="70"/>
      <c r="H99" s="70"/>
      <c r="I99" s="70"/>
      <c r="J99" s="70"/>
      <c r="K99" s="70"/>
      <c r="L99" s="72"/>
      <c r="M99" s="73"/>
      <c r="N99" s="73"/>
      <c r="O99" s="74"/>
      <c r="P99" s="74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0"/>
      <c r="AK99" s="70"/>
      <c r="AL99" s="70"/>
      <c r="AM99" s="70"/>
      <c r="IK99" s="64"/>
    </row>
    <row r="100" spans="2:245" s="62" customFormat="1" ht="30.75" customHeight="1">
      <c r="B100" s="69"/>
      <c r="C100" s="70"/>
      <c r="D100" s="71"/>
      <c r="E100" s="70"/>
      <c r="F100" s="70"/>
      <c r="G100" s="70"/>
      <c r="H100" s="70"/>
      <c r="I100" s="70"/>
      <c r="J100" s="70"/>
      <c r="K100" s="70"/>
      <c r="L100" s="72"/>
      <c r="M100" s="73"/>
      <c r="N100" s="73"/>
      <c r="O100" s="74"/>
      <c r="P100" s="74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0"/>
      <c r="AK100" s="70"/>
      <c r="AL100" s="70"/>
      <c r="AM100" s="70"/>
      <c r="IK100" s="64"/>
    </row>
    <row r="101" spans="2:245" s="62" customFormat="1" ht="30.75" customHeight="1">
      <c r="B101" s="69"/>
      <c r="C101" s="70"/>
      <c r="D101" s="71"/>
      <c r="E101" s="70"/>
      <c r="F101" s="70"/>
      <c r="G101" s="70"/>
      <c r="H101" s="70"/>
      <c r="I101" s="70"/>
      <c r="J101" s="70"/>
      <c r="K101" s="70"/>
      <c r="L101" s="72"/>
      <c r="M101" s="73"/>
      <c r="N101" s="73"/>
      <c r="O101" s="74"/>
      <c r="P101" s="74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0"/>
      <c r="AK101" s="70"/>
      <c r="AL101" s="70"/>
      <c r="AM101" s="70"/>
      <c r="IK101" s="64"/>
    </row>
    <row r="102" spans="2:245" s="62" customFormat="1" ht="30.75" customHeight="1">
      <c r="B102" s="69"/>
      <c r="C102" s="70"/>
      <c r="D102" s="71"/>
      <c r="E102" s="70"/>
      <c r="F102" s="70"/>
      <c r="G102" s="70"/>
      <c r="H102" s="70"/>
      <c r="I102" s="70"/>
      <c r="J102" s="70"/>
      <c r="K102" s="70"/>
      <c r="L102" s="72"/>
      <c r="M102" s="73"/>
      <c r="N102" s="73"/>
      <c r="O102" s="74"/>
      <c r="P102" s="74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0"/>
      <c r="AK102" s="70"/>
      <c r="AL102" s="70"/>
      <c r="AM102" s="70"/>
      <c r="IK102" s="64"/>
    </row>
    <row r="103" spans="2:245" s="62" customFormat="1" ht="30.75" customHeight="1">
      <c r="B103" s="69"/>
      <c r="C103" s="70"/>
      <c r="D103" s="71"/>
      <c r="E103" s="70"/>
      <c r="F103" s="70"/>
      <c r="G103" s="70"/>
      <c r="H103" s="70"/>
      <c r="I103" s="70"/>
      <c r="J103" s="70"/>
      <c r="K103" s="70"/>
      <c r="L103" s="72"/>
      <c r="M103" s="73"/>
      <c r="N103" s="73"/>
      <c r="O103" s="74"/>
      <c r="P103" s="74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0"/>
      <c r="AK103" s="70"/>
      <c r="AL103" s="70"/>
      <c r="AM103" s="70"/>
      <c r="IK103" s="64"/>
    </row>
    <row r="104" spans="2:245" s="62" customFormat="1" ht="30.75" customHeight="1">
      <c r="B104" s="69"/>
      <c r="C104" s="70"/>
      <c r="D104" s="71"/>
      <c r="E104" s="70"/>
      <c r="F104" s="70"/>
      <c r="G104" s="70"/>
      <c r="H104" s="70"/>
      <c r="I104" s="70"/>
      <c r="J104" s="70"/>
      <c r="K104" s="70"/>
      <c r="L104" s="72"/>
      <c r="M104" s="73"/>
      <c r="N104" s="73"/>
      <c r="O104" s="74"/>
      <c r="P104" s="74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0"/>
      <c r="AK104" s="70"/>
      <c r="AL104" s="70"/>
      <c r="AM104" s="70"/>
      <c r="IK104" s="64"/>
    </row>
    <row r="105" spans="2:245" s="62" customFormat="1" ht="30.75" customHeight="1">
      <c r="B105" s="69"/>
      <c r="C105" s="70"/>
      <c r="D105" s="71"/>
      <c r="E105" s="70"/>
      <c r="F105" s="70"/>
      <c r="G105" s="70"/>
      <c r="H105" s="70"/>
      <c r="I105" s="70"/>
      <c r="J105" s="70"/>
      <c r="K105" s="70"/>
      <c r="L105" s="72"/>
      <c r="M105" s="73"/>
      <c r="N105" s="73"/>
      <c r="O105" s="74"/>
      <c r="P105" s="74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0"/>
      <c r="AK105" s="70"/>
      <c r="AL105" s="70"/>
      <c r="AM105" s="70"/>
      <c r="IK105" s="64"/>
    </row>
    <row r="106" spans="2:245" s="62" customFormat="1" ht="30.75" customHeight="1">
      <c r="B106" s="69"/>
      <c r="C106" s="70"/>
      <c r="D106" s="71"/>
      <c r="E106" s="70"/>
      <c r="F106" s="70"/>
      <c r="G106" s="70"/>
      <c r="H106" s="70"/>
      <c r="I106" s="70"/>
      <c r="J106" s="70"/>
      <c r="K106" s="70"/>
      <c r="L106" s="72"/>
      <c r="M106" s="73"/>
      <c r="N106" s="73"/>
      <c r="O106" s="74"/>
      <c r="P106" s="74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0"/>
      <c r="AK106" s="70"/>
      <c r="AL106" s="70"/>
      <c r="AM106" s="70"/>
      <c r="IK106" s="64"/>
    </row>
    <row r="107" spans="2:245" s="62" customFormat="1" ht="24" customHeight="1">
      <c r="B107" s="69"/>
      <c r="C107" s="70"/>
      <c r="D107" s="71"/>
      <c r="E107" s="70"/>
      <c r="F107" s="70"/>
      <c r="G107" s="70"/>
      <c r="H107" s="70"/>
      <c r="I107" s="70"/>
      <c r="J107" s="70"/>
      <c r="K107" s="70"/>
      <c r="L107" s="72"/>
      <c r="M107" s="73"/>
      <c r="N107" s="73"/>
      <c r="O107" s="74"/>
      <c r="P107" s="74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0"/>
      <c r="AK107" s="70"/>
      <c r="AL107" s="70"/>
      <c r="AM107" s="70"/>
      <c r="IK107" s="64"/>
    </row>
    <row r="108" spans="2:245" s="62" customFormat="1" ht="24" customHeight="1">
      <c r="B108" s="69"/>
      <c r="C108" s="70"/>
      <c r="D108" s="71"/>
      <c r="E108" s="70"/>
      <c r="F108" s="70"/>
      <c r="G108" s="70"/>
      <c r="H108" s="70"/>
      <c r="I108" s="70"/>
      <c r="J108" s="70"/>
      <c r="K108" s="70"/>
      <c r="L108" s="72"/>
      <c r="M108" s="73"/>
      <c r="N108" s="73"/>
      <c r="O108" s="74"/>
      <c r="P108" s="74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0"/>
      <c r="AK108" s="70"/>
      <c r="AL108" s="70"/>
      <c r="AM108" s="70"/>
      <c r="IK108" s="64"/>
    </row>
    <row r="109" spans="2:245" s="62" customFormat="1" ht="24" customHeight="1">
      <c r="B109" s="69"/>
      <c r="C109" s="70"/>
      <c r="D109" s="71"/>
      <c r="E109" s="70"/>
      <c r="F109" s="70"/>
      <c r="G109" s="70"/>
      <c r="H109" s="70"/>
      <c r="I109" s="70"/>
      <c r="J109" s="70"/>
      <c r="K109" s="70"/>
      <c r="L109" s="72"/>
      <c r="M109" s="73"/>
      <c r="N109" s="73"/>
      <c r="O109" s="74"/>
      <c r="P109" s="74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0"/>
      <c r="AK109" s="70"/>
      <c r="AL109" s="70"/>
      <c r="AM109" s="70"/>
      <c r="IK109" s="64"/>
    </row>
    <row r="110" spans="2:245" s="62" customFormat="1" ht="24" customHeight="1">
      <c r="B110" s="69"/>
      <c r="C110" s="70"/>
      <c r="D110" s="71"/>
      <c r="E110" s="70"/>
      <c r="F110" s="70"/>
      <c r="G110" s="70"/>
      <c r="H110" s="70"/>
      <c r="I110" s="70"/>
      <c r="J110" s="70"/>
      <c r="K110" s="70"/>
      <c r="L110" s="72"/>
      <c r="M110" s="73"/>
      <c r="N110" s="73"/>
      <c r="O110" s="74"/>
      <c r="P110" s="74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0"/>
      <c r="AK110" s="70"/>
      <c r="AL110" s="70"/>
      <c r="AM110" s="70"/>
      <c r="IK110" s="64"/>
    </row>
    <row r="111" spans="2:245" s="62" customFormat="1" ht="24" customHeight="1">
      <c r="B111" s="69"/>
      <c r="C111" s="70"/>
      <c r="D111" s="71"/>
      <c r="E111" s="70"/>
      <c r="F111" s="70"/>
      <c r="G111" s="70"/>
      <c r="H111" s="70"/>
      <c r="I111" s="70"/>
      <c r="J111" s="70"/>
      <c r="K111" s="70"/>
      <c r="L111" s="72"/>
      <c r="M111" s="73"/>
      <c r="N111" s="73"/>
      <c r="O111" s="74"/>
      <c r="P111" s="74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0"/>
      <c r="AK111" s="70"/>
      <c r="AL111" s="70"/>
      <c r="AM111" s="70"/>
      <c r="IK111" s="64"/>
    </row>
    <row r="112" spans="2:245" s="62" customFormat="1" ht="24" customHeight="1">
      <c r="B112" s="69"/>
      <c r="C112" s="70"/>
      <c r="D112" s="71"/>
      <c r="E112" s="70"/>
      <c r="F112" s="70"/>
      <c r="G112" s="70"/>
      <c r="H112" s="70"/>
      <c r="I112" s="70"/>
      <c r="J112" s="70"/>
      <c r="K112" s="70"/>
      <c r="L112" s="72"/>
      <c r="M112" s="73"/>
      <c r="N112" s="73"/>
      <c r="O112" s="74"/>
      <c r="P112" s="74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0"/>
      <c r="AK112" s="70"/>
      <c r="AL112" s="70"/>
      <c r="AM112" s="70"/>
      <c r="IK112" s="64"/>
    </row>
    <row r="113" spans="2:245" s="62" customFormat="1" ht="24" customHeight="1">
      <c r="B113" s="69"/>
      <c r="C113" s="70"/>
      <c r="D113" s="71"/>
      <c r="E113" s="70"/>
      <c r="F113" s="70"/>
      <c r="G113" s="70"/>
      <c r="H113" s="70"/>
      <c r="I113" s="70"/>
      <c r="J113" s="70"/>
      <c r="K113" s="70"/>
      <c r="L113" s="72"/>
      <c r="M113" s="73"/>
      <c r="N113" s="73"/>
      <c r="O113" s="74"/>
      <c r="P113" s="74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0"/>
      <c r="AK113" s="70"/>
      <c r="AL113" s="70"/>
      <c r="AM113" s="70"/>
      <c r="IK113" s="64"/>
    </row>
    <row r="114" spans="2:245" s="62" customFormat="1" ht="24" customHeight="1">
      <c r="B114" s="69"/>
      <c r="C114" s="70"/>
      <c r="D114" s="71"/>
      <c r="E114" s="70"/>
      <c r="F114" s="70"/>
      <c r="G114" s="70"/>
      <c r="H114" s="70"/>
      <c r="I114" s="70"/>
      <c r="J114" s="70"/>
      <c r="K114" s="70"/>
      <c r="L114" s="72"/>
      <c r="M114" s="73"/>
      <c r="N114" s="73"/>
      <c r="O114" s="74"/>
      <c r="P114" s="74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0"/>
      <c r="AK114" s="70"/>
      <c r="AL114" s="70"/>
      <c r="AM114" s="70"/>
      <c r="IK114" s="64"/>
    </row>
    <row r="115" spans="2:245" s="62" customFormat="1" ht="24" customHeight="1">
      <c r="B115" s="69"/>
      <c r="C115" s="70"/>
      <c r="D115" s="71"/>
      <c r="E115" s="70"/>
      <c r="F115" s="70"/>
      <c r="G115" s="70"/>
      <c r="H115" s="70"/>
      <c r="I115" s="70"/>
      <c r="J115" s="70"/>
      <c r="K115" s="70"/>
      <c r="L115" s="72"/>
      <c r="M115" s="73"/>
      <c r="N115" s="73"/>
      <c r="O115" s="74"/>
      <c r="P115" s="74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0"/>
      <c r="AK115" s="70"/>
      <c r="AL115" s="70"/>
      <c r="AM115" s="70"/>
      <c r="IK115" s="64"/>
    </row>
    <row r="116" spans="2:245" s="62" customFormat="1" ht="24" customHeight="1">
      <c r="B116" s="69"/>
      <c r="C116" s="70"/>
      <c r="D116" s="71"/>
      <c r="E116" s="70"/>
      <c r="F116" s="70"/>
      <c r="G116" s="70"/>
      <c r="H116" s="70"/>
      <c r="I116" s="70"/>
      <c r="J116" s="70"/>
      <c r="K116" s="70"/>
      <c r="L116" s="72"/>
      <c r="M116" s="73"/>
      <c r="N116" s="73"/>
      <c r="O116" s="74"/>
      <c r="P116" s="74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0"/>
      <c r="AK116" s="70"/>
      <c r="AL116" s="70"/>
      <c r="AM116" s="70"/>
      <c r="IK116" s="64"/>
    </row>
    <row r="117" spans="2:245" s="62" customFormat="1" ht="24" customHeight="1">
      <c r="B117" s="69"/>
      <c r="C117" s="70"/>
      <c r="D117" s="71"/>
      <c r="E117" s="70"/>
      <c r="F117" s="70"/>
      <c r="G117" s="70"/>
      <c r="H117" s="70"/>
      <c r="I117" s="70"/>
      <c r="J117" s="70"/>
      <c r="K117" s="70"/>
      <c r="L117" s="72"/>
      <c r="M117" s="73"/>
      <c r="N117" s="73"/>
      <c r="O117" s="74"/>
      <c r="P117" s="74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0"/>
      <c r="AK117" s="70"/>
      <c r="AL117" s="70"/>
      <c r="AM117" s="70"/>
      <c r="IK117" s="64"/>
    </row>
    <row r="118" spans="2:245" s="62" customFormat="1" ht="24" customHeight="1">
      <c r="B118" s="69"/>
      <c r="C118" s="70"/>
      <c r="D118" s="71"/>
      <c r="E118" s="70"/>
      <c r="F118" s="70"/>
      <c r="G118" s="70"/>
      <c r="H118" s="70"/>
      <c r="I118" s="70"/>
      <c r="J118" s="70"/>
      <c r="K118" s="70"/>
      <c r="L118" s="72"/>
      <c r="M118" s="73"/>
      <c r="N118" s="73"/>
      <c r="O118" s="74"/>
      <c r="P118" s="74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0"/>
      <c r="AK118" s="70"/>
      <c r="AL118" s="70"/>
      <c r="AM118" s="70"/>
      <c r="IK118" s="64"/>
    </row>
    <row r="119" spans="2:245" s="62" customFormat="1" ht="24" customHeight="1">
      <c r="B119" s="69"/>
      <c r="C119" s="70"/>
      <c r="D119" s="71"/>
      <c r="E119" s="70"/>
      <c r="F119" s="70"/>
      <c r="G119" s="70"/>
      <c r="H119" s="70"/>
      <c r="I119" s="70"/>
      <c r="J119" s="70"/>
      <c r="K119" s="70"/>
      <c r="L119" s="72"/>
      <c r="M119" s="73"/>
      <c r="N119" s="73"/>
      <c r="O119" s="74"/>
      <c r="P119" s="74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0"/>
      <c r="AK119" s="70"/>
      <c r="AL119" s="70"/>
      <c r="AM119" s="70"/>
      <c r="IK119" s="64"/>
    </row>
    <row r="120" spans="2:245" s="62" customFormat="1" ht="24" customHeight="1">
      <c r="B120" s="69"/>
      <c r="C120" s="70"/>
      <c r="D120" s="71"/>
      <c r="E120" s="70"/>
      <c r="F120" s="70"/>
      <c r="G120" s="70"/>
      <c r="H120" s="70"/>
      <c r="I120" s="70"/>
      <c r="J120" s="70"/>
      <c r="K120" s="70"/>
      <c r="L120" s="72"/>
      <c r="M120" s="73"/>
      <c r="N120" s="73"/>
      <c r="O120" s="74"/>
      <c r="P120" s="74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0"/>
      <c r="AK120" s="70"/>
      <c r="AL120" s="70"/>
      <c r="AM120" s="70"/>
      <c r="IK120" s="64"/>
    </row>
    <row r="121" spans="2:245" s="62" customFormat="1" ht="24" customHeight="1">
      <c r="B121" s="69"/>
      <c r="C121" s="70"/>
      <c r="D121" s="71"/>
      <c r="E121" s="70"/>
      <c r="F121" s="70"/>
      <c r="G121" s="70"/>
      <c r="H121" s="70"/>
      <c r="I121" s="70"/>
      <c r="J121" s="70"/>
      <c r="K121" s="70"/>
      <c r="L121" s="72"/>
      <c r="M121" s="73"/>
      <c r="N121" s="73"/>
      <c r="O121" s="74"/>
      <c r="P121" s="74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0"/>
      <c r="AK121" s="70"/>
      <c r="AL121" s="70"/>
      <c r="AM121" s="70"/>
      <c r="IK121" s="64"/>
    </row>
    <row r="122" spans="2:245" s="62" customFormat="1" ht="24" customHeight="1">
      <c r="B122" s="69"/>
      <c r="C122" s="70"/>
      <c r="D122" s="71"/>
      <c r="E122" s="70"/>
      <c r="F122" s="70"/>
      <c r="G122" s="70"/>
      <c r="H122" s="70"/>
      <c r="I122" s="70"/>
      <c r="J122" s="70"/>
      <c r="K122" s="70"/>
      <c r="L122" s="72"/>
      <c r="M122" s="73"/>
      <c r="N122" s="73"/>
      <c r="O122" s="74"/>
      <c r="P122" s="74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0"/>
      <c r="AK122" s="70"/>
      <c r="AL122" s="70"/>
      <c r="AM122" s="70"/>
      <c r="IK122" s="64"/>
    </row>
    <row r="123" spans="2:245" s="62" customFormat="1" ht="24" customHeight="1">
      <c r="B123" s="69"/>
      <c r="C123" s="70"/>
      <c r="D123" s="71"/>
      <c r="E123" s="70"/>
      <c r="F123" s="70"/>
      <c r="G123" s="70"/>
      <c r="H123" s="70"/>
      <c r="I123" s="70"/>
      <c r="J123" s="70"/>
      <c r="K123" s="70"/>
      <c r="L123" s="72"/>
      <c r="M123" s="73"/>
      <c r="N123" s="73"/>
      <c r="O123" s="74"/>
      <c r="P123" s="74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0"/>
      <c r="AK123" s="70"/>
      <c r="AL123" s="70"/>
      <c r="AM123" s="70"/>
      <c r="IK123" s="64"/>
    </row>
    <row r="124" spans="2:245" s="62" customFormat="1" ht="24" customHeight="1">
      <c r="B124" s="69"/>
      <c r="C124" s="70"/>
      <c r="D124" s="71"/>
      <c r="E124" s="70"/>
      <c r="F124" s="70"/>
      <c r="G124" s="70"/>
      <c r="H124" s="70"/>
      <c r="I124" s="70"/>
      <c r="J124" s="70"/>
      <c r="K124" s="70"/>
      <c r="L124" s="72"/>
      <c r="M124" s="73"/>
      <c r="N124" s="73"/>
      <c r="O124" s="74"/>
      <c r="P124" s="74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0"/>
      <c r="AK124" s="70"/>
      <c r="AL124" s="70"/>
      <c r="AM124" s="70"/>
      <c r="IK124" s="64"/>
    </row>
    <row r="125" spans="2:245" s="62" customFormat="1" ht="24" customHeight="1">
      <c r="B125" s="69"/>
      <c r="C125" s="70"/>
      <c r="D125" s="71"/>
      <c r="E125" s="70"/>
      <c r="F125" s="70"/>
      <c r="G125" s="70"/>
      <c r="H125" s="70"/>
      <c r="I125" s="70"/>
      <c r="J125" s="70"/>
      <c r="K125" s="70"/>
      <c r="L125" s="72"/>
      <c r="M125" s="73"/>
      <c r="N125" s="73"/>
      <c r="O125" s="74"/>
      <c r="P125" s="74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0"/>
      <c r="AK125" s="70"/>
      <c r="AL125" s="70"/>
      <c r="AM125" s="70"/>
      <c r="IK125" s="64"/>
    </row>
    <row r="126" spans="2:245" s="62" customFormat="1" ht="24" customHeight="1">
      <c r="B126" s="69"/>
      <c r="C126" s="70"/>
      <c r="D126" s="71"/>
      <c r="E126" s="70"/>
      <c r="F126" s="70"/>
      <c r="G126" s="70"/>
      <c r="H126" s="70"/>
      <c r="I126" s="70"/>
      <c r="J126" s="70"/>
      <c r="K126" s="70"/>
      <c r="L126" s="72"/>
      <c r="M126" s="73"/>
      <c r="N126" s="73"/>
      <c r="O126" s="74"/>
      <c r="P126" s="74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0"/>
      <c r="AK126" s="70"/>
      <c r="AL126" s="70"/>
      <c r="AM126" s="70"/>
      <c r="IK126" s="64"/>
    </row>
    <row r="127" spans="2:245" s="62" customFormat="1" ht="24" customHeight="1">
      <c r="B127" s="69"/>
      <c r="C127" s="70"/>
      <c r="D127" s="71"/>
      <c r="E127" s="70"/>
      <c r="F127" s="70"/>
      <c r="G127" s="70"/>
      <c r="H127" s="70"/>
      <c r="I127" s="70"/>
      <c r="J127" s="70"/>
      <c r="K127" s="70"/>
      <c r="L127" s="72"/>
      <c r="M127" s="73"/>
      <c r="N127" s="73"/>
      <c r="O127" s="74"/>
      <c r="P127" s="74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0"/>
      <c r="AK127" s="70"/>
      <c r="AL127" s="70"/>
      <c r="AM127" s="70"/>
      <c r="IK127" s="64"/>
    </row>
    <row r="128" spans="2:245" s="62" customFormat="1" ht="24" customHeight="1">
      <c r="B128" s="69"/>
      <c r="C128" s="70"/>
      <c r="D128" s="71"/>
      <c r="E128" s="70"/>
      <c r="F128" s="70"/>
      <c r="G128" s="70"/>
      <c r="H128" s="70"/>
      <c r="I128" s="70"/>
      <c r="J128" s="70"/>
      <c r="K128" s="70"/>
      <c r="L128" s="72"/>
      <c r="M128" s="73"/>
      <c r="N128" s="73"/>
      <c r="O128" s="74"/>
      <c r="P128" s="74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0"/>
      <c r="AK128" s="70"/>
      <c r="AL128" s="70"/>
      <c r="AM128" s="70"/>
      <c r="IK128" s="64"/>
    </row>
    <row r="129" spans="2:245" s="62" customFormat="1" ht="24" customHeight="1">
      <c r="B129" s="69"/>
      <c r="C129" s="70"/>
      <c r="D129" s="71"/>
      <c r="E129" s="70"/>
      <c r="F129" s="70"/>
      <c r="G129" s="70"/>
      <c r="H129" s="70"/>
      <c r="I129" s="70"/>
      <c r="J129" s="70"/>
      <c r="K129" s="70"/>
      <c r="L129" s="72"/>
      <c r="M129" s="73"/>
      <c r="N129" s="73"/>
      <c r="O129" s="74"/>
      <c r="P129" s="74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0"/>
      <c r="AK129" s="70"/>
      <c r="AL129" s="70"/>
      <c r="AM129" s="70"/>
      <c r="IK129" s="64"/>
    </row>
    <row r="130" spans="2:245" s="62" customFormat="1" ht="24" customHeight="1">
      <c r="B130" s="69"/>
      <c r="C130" s="70"/>
      <c r="D130" s="71"/>
      <c r="E130" s="70"/>
      <c r="F130" s="70"/>
      <c r="G130" s="70"/>
      <c r="H130" s="70"/>
      <c r="I130" s="70"/>
      <c r="J130" s="70"/>
      <c r="K130" s="70"/>
      <c r="L130" s="72"/>
      <c r="M130" s="73"/>
      <c r="N130" s="73"/>
      <c r="O130" s="74"/>
      <c r="P130" s="74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0"/>
      <c r="AK130" s="70"/>
      <c r="AL130" s="70"/>
      <c r="AM130" s="70"/>
      <c r="IK130" s="64"/>
    </row>
    <row r="131" spans="2:245" s="62" customFormat="1" ht="24" customHeight="1">
      <c r="B131" s="69"/>
      <c r="C131" s="70"/>
      <c r="D131" s="71"/>
      <c r="E131" s="70"/>
      <c r="F131" s="70"/>
      <c r="G131" s="70"/>
      <c r="H131" s="70"/>
      <c r="I131" s="70"/>
      <c r="J131" s="70"/>
      <c r="K131" s="70"/>
      <c r="L131" s="72"/>
      <c r="M131" s="73"/>
      <c r="N131" s="73"/>
      <c r="O131" s="74"/>
      <c r="P131" s="74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0"/>
      <c r="AK131" s="70"/>
      <c r="AL131" s="70"/>
      <c r="AM131" s="70"/>
      <c r="IK131" s="64"/>
    </row>
    <row r="132" spans="2:245" s="62" customFormat="1" ht="24" customHeight="1">
      <c r="B132" s="69"/>
      <c r="C132" s="70"/>
      <c r="D132" s="71"/>
      <c r="E132" s="70"/>
      <c r="F132" s="70"/>
      <c r="G132" s="70"/>
      <c r="H132" s="70"/>
      <c r="I132" s="70"/>
      <c r="J132" s="70"/>
      <c r="K132" s="70"/>
      <c r="L132" s="72"/>
      <c r="M132" s="73"/>
      <c r="N132" s="73"/>
      <c r="O132" s="74"/>
      <c r="P132" s="74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0"/>
      <c r="AK132" s="70"/>
      <c r="AL132" s="70"/>
      <c r="AM132" s="70"/>
      <c r="IK132" s="64"/>
    </row>
    <row r="133" spans="2:245" s="62" customFormat="1" ht="24" customHeight="1">
      <c r="B133" s="69"/>
      <c r="C133" s="70"/>
      <c r="D133" s="71"/>
      <c r="E133" s="70"/>
      <c r="F133" s="70"/>
      <c r="G133" s="70"/>
      <c r="H133" s="70"/>
      <c r="I133" s="70"/>
      <c r="J133" s="70"/>
      <c r="K133" s="70"/>
      <c r="L133" s="72"/>
      <c r="M133" s="73"/>
      <c r="N133" s="73"/>
      <c r="O133" s="74"/>
      <c r="P133" s="74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0"/>
      <c r="AK133" s="70"/>
      <c r="AL133" s="70"/>
      <c r="AM133" s="70"/>
      <c r="IK133" s="64"/>
    </row>
    <row r="134" spans="2:245" s="62" customFormat="1" ht="24" customHeight="1">
      <c r="B134" s="69"/>
      <c r="C134" s="70"/>
      <c r="D134" s="71"/>
      <c r="E134" s="70"/>
      <c r="F134" s="70"/>
      <c r="G134" s="70"/>
      <c r="H134" s="70"/>
      <c r="I134" s="70"/>
      <c r="J134" s="70"/>
      <c r="K134" s="70"/>
      <c r="L134" s="72"/>
      <c r="M134" s="73"/>
      <c r="N134" s="73"/>
      <c r="O134" s="74"/>
      <c r="P134" s="74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0"/>
      <c r="AK134" s="70"/>
      <c r="AL134" s="70"/>
      <c r="AM134" s="70"/>
      <c r="IK134" s="64"/>
    </row>
    <row r="135" spans="2:245" s="62" customFormat="1" ht="24" customHeight="1">
      <c r="B135" s="69"/>
      <c r="C135" s="70"/>
      <c r="D135" s="71"/>
      <c r="E135" s="70"/>
      <c r="F135" s="70"/>
      <c r="G135" s="70"/>
      <c r="H135" s="70"/>
      <c r="I135" s="70"/>
      <c r="J135" s="70"/>
      <c r="K135" s="70"/>
      <c r="L135" s="72"/>
      <c r="M135" s="73"/>
      <c r="N135" s="73"/>
      <c r="O135" s="74"/>
      <c r="P135" s="74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0"/>
      <c r="AK135" s="70"/>
      <c r="AL135" s="70"/>
      <c r="AM135" s="70"/>
      <c r="IK135" s="64"/>
    </row>
    <row r="136" spans="2:245" s="62" customFormat="1" ht="24" customHeight="1">
      <c r="B136" s="69"/>
      <c r="C136" s="70"/>
      <c r="D136" s="71"/>
      <c r="E136" s="70"/>
      <c r="F136" s="70"/>
      <c r="G136" s="70"/>
      <c r="H136" s="70"/>
      <c r="I136" s="70"/>
      <c r="J136" s="70"/>
      <c r="K136" s="70"/>
      <c r="L136" s="72"/>
      <c r="M136" s="73"/>
      <c r="N136" s="73"/>
      <c r="O136" s="74"/>
      <c r="P136" s="74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0"/>
      <c r="AK136" s="70"/>
      <c r="AL136" s="70"/>
      <c r="AM136" s="70"/>
      <c r="IK136" s="64"/>
    </row>
    <row r="137" spans="2:245" s="62" customFormat="1" ht="24" customHeight="1">
      <c r="B137" s="69"/>
      <c r="C137" s="70"/>
      <c r="D137" s="71"/>
      <c r="E137" s="70"/>
      <c r="F137" s="70"/>
      <c r="G137" s="70"/>
      <c r="H137" s="70"/>
      <c r="I137" s="70"/>
      <c r="J137" s="70"/>
      <c r="K137" s="70"/>
      <c r="L137" s="72"/>
      <c r="M137" s="73"/>
      <c r="N137" s="73"/>
      <c r="O137" s="74"/>
      <c r="P137" s="74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0"/>
      <c r="AK137" s="70"/>
      <c r="AL137" s="70"/>
      <c r="AM137" s="70"/>
      <c r="IK137" s="64"/>
    </row>
    <row r="138" spans="2:245" s="62" customFormat="1" ht="24" customHeight="1">
      <c r="B138" s="69"/>
      <c r="C138" s="70"/>
      <c r="D138" s="71"/>
      <c r="E138" s="70"/>
      <c r="F138" s="70"/>
      <c r="G138" s="70"/>
      <c r="H138" s="70"/>
      <c r="I138" s="70"/>
      <c r="J138" s="70"/>
      <c r="K138" s="70"/>
      <c r="L138" s="72"/>
      <c r="M138" s="73"/>
      <c r="N138" s="73"/>
      <c r="O138" s="74"/>
      <c r="P138" s="74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0"/>
      <c r="AK138" s="70"/>
      <c r="AL138" s="70"/>
      <c r="AM138" s="70"/>
      <c r="IK138" s="64"/>
    </row>
    <row r="139" spans="2:245" s="62" customFormat="1" ht="24" customHeight="1">
      <c r="B139" s="69"/>
      <c r="C139" s="70"/>
      <c r="D139" s="71"/>
      <c r="E139" s="70"/>
      <c r="F139" s="70"/>
      <c r="G139" s="70"/>
      <c r="H139" s="70"/>
      <c r="I139" s="70"/>
      <c r="J139" s="70"/>
      <c r="K139" s="70"/>
      <c r="L139" s="72"/>
      <c r="M139" s="73"/>
      <c r="N139" s="73"/>
      <c r="O139" s="74"/>
      <c r="P139" s="74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0"/>
      <c r="AK139" s="70"/>
      <c r="AL139" s="70"/>
      <c r="AM139" s="70"/>
      <c r="IK139" s="64"/>
    </row>
    <row r="140" spans="2:245" s="62" customFormat="1" ht="24" customHeight="1">
      <c r="B140" s="69"/>
      <c r="C140" s="70"/>
      <c r="D140" s="71"/>
      <c r="E140" s="70"/>
      <c r="F140" s="70"/>
      <c r="G140" s="70"/>
      <c r="H140" s="70"/>
      <c r="I140" s="70"/>
      <c r="J140" s="70"/>
      <c r="K140" s="70"/>
      <c r="L140" s="72"/>
      <c r="M140" s="73"/>
      <c r="N140" s="73"/>
      <c r="O140" s="74"/>
      <c r="P140" s="74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0"/>
      <c r="AK140" s="70"/>
      <c r="AL140" s="70"/>
      <c r="AM140" s="70"/>
      <c r="IK140" s="64"/>
    </row>
    <row r="141" spans="2:245" s="62" customFormat="1" ht="24" customHeight="1">
      <c r="B141" s="69"/>
      <c r="C141" s="70"/>
      <c r="D141" s="71"/>
      <c r="E141" s="70"/>
      <c r="F141" s="70"/>
      <c r="G141" s="70"/>
      <c r="H141" s="70"/>
      <c r="I141" s="70"/>
      <c r="J141" s="70"/>
      <c r="K141" s="70"/>
      <c r="L141" s="72"/>
      <c r="M141" s="73"/>
      <c r="N141" s="73"/>
      <c r="O141" s="74"/>
      <c r="P141" s="74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0"/>
      <c r="AK141" s="70"/>
      <c r="AL141" s="70"/>
      <c r="AM141" s="70"/>
      <c r="IK141" s="64"/>
    </row>
    <row r="142" spans="2:245" s="62" customFormat="1" ht="24" customHeight="1">
      <c r="B142" s="69"/>
      <c r="C142" s="70"/>
      <c r="D142" s="71"/>
      <c r="E142" s="70"/>
      <c r="F142" s="70"/>
      <c r="G142" s="70"/>
      <c r="H142" s="70"/>
      <c r="I142" s="70"/>
      <c r="J142" s="70"/>
      <c r="K142" s="70"/>
      <c r="L142" s="72"/>
      <c r="M142" s="73"/>
      <c r="N142" s="73"/>
      <c r="O142" s="74"/>
      <c r="P142" s="74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0"/>
      <c r="AK142" s="70"/>
      <c r="AL142" s="70"/>
      <c r="AM142" s="70"/>
      <c r="IK142" s="64"/>
    </row>
    <row r="143" spans="2:245" s="62" customFormat="1" ht="24" customHeight="1">
      <c r="B143" s="69"/>
      <c r="C143" s="70"/>
      <c r="D143" s="71"/>
      <c r="E143" s="70"/>
      <c r="F143" s="70"/>
      <c r="G143" s="70"/>
      <c r="H143" s="70"/>
      <c r="I143" s="70"/>
      <c r="J143" s="70"/>
      <c r="K143" s="70"/>
      <c r="L143" s="72"/>
      <c r="M143" s="73"/>
      <c r="N143" s="73"/>
      <c r="O143" s="74"/>
      <c r="P143" s="74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0"/>
      <c r="AK143" s="70"/>
      <c r="AL143" s="70"/>
      <c r="AM143" s="70"/>
      <c r="IK143" s="64"/>
    </row>
    <row r="144" spans="2:245" s="62" customFormat="1" ht="24" customHeight="1">
      <c r="B144" s="69"/>
      <c r="C144" s="70"/>
      <c r="D144" s="71"/>
      <c r="E144" s="70"/>
      <c r="F144" s="70"/>
      <c r="G144" s="70"/>
      <c r="H144" s="70"/>
      <c r="I144" s="70"/>
      <c r="J144" s="70"/>
      <c r="K144" s="70"/>
      <c r="L144" s="72"/>
      <c r="M144" s="73"/>
      <c r="N144" s="73"/>
      <c r="O144" s="74"/>
      <c r="P144" s="74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0"/>
      <c r="AK144" s="70"/>
      <c r="AL144" s="70"/>
      <c r="AM144" s="70"/>
      <c r="IK144" s="64"/>
    </row>
    <row r="145" spans="2:245" s="62" customFormat="1" ht="24" customHeight="1">
      <c r="B145" s="69"/>
      <c r="C145" s="70"/>
      <c r="D145" s="71"/>
      <c r="E145" s="70"/>
      <c r="F145" s="70"/>
      <c r="G145" s="70"/>
      <c r="H145" s="70"/>
      <c r="I145" s="70"/>
      <c r="J145" s="70"/>
      <c r="K145" s="70"/>
      <c r="L145" s="72"/>
      <c r="M145" s="73"/>
      <c r="N145" s="73"/>
      <c r="O145" s="74"/>
      <c r="P145" s="74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0"/>
      <c r="AK145" s="70"/>
      <c r="AL145" s="70"/>
      <c r="AM145" s="70"/>
      <c r="IK145" s="64"/>
    </row>
    <row r="146" spans="2:245" s="62" customFormat="1" ht="24" customHeight="1">
      <c r="B146" s="69"/>
      <c r="C146" s="70"/>
      <c r="D146" s="71"/>
      <c r="E146" s="70"/>
      <c r="F146" s="70"/>
      <c r="G146" s="70"/>
      <c r="H146" s="70"/>
      <c r="I146" s="70"/>
      <c r="J146" s="70"/>
      <c r="K146" s="70"/>
      <c r="L146" s="72"/>
      <c r="M146" s="73"/>
      <c r="N146" s="73"/>
      <c r="O146" s="74"/>
      <c r="P146" s="74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0"/>
      <c r="AK146" s="70"/>
      <c r="AL146" s="70"/>
      <c r="AM146" s="70"/>
      <c r="IK146" s="64"/>
    </row>
    <row r="147" spans="2:245" s="62" customFormat="1" ht="24" customHeight="1">
      <c r="B147" s="69"/>
      <c r="C147" s="70"/>
      <c r="D147" s="71"/>
      <c r="E147" s="70"/>
      <c r="F147" s="70"/>
      <c r="G147" s="70"/>
      <c r="H147" s="70"/>
      <c r="I147" s="70"/>
      <c r="J147" s="70"/>
      <c r="K147" s="70"/>
      <c r="L147" s="72"/>
      <c r="M147" s="73"/>
      <c r="N147" s="73"/>
      <c r="O147" s="74"/>
      <c r="P147" s="74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0"/>
      <c r="AK147" s="70"/>
      <c r="AL147" s="70"/>
      <c r="AM147" s="70"/>
      <c r="IK147" s="64"/>
    </row>
    <row r="148" spans="2:245" s="62" customFormat="1" ht="24" customHeight="1">
      <c r="B148" s="69"/>
      <c r="C148" s="70"/>
      <c r="D148" s="71"/>
      <c r="E148" s="70"/>
      <c r="F148" s="70"/>
      <c r="G148" s="70"/>
      <c r="H148" s="70"/>
      <c r="I148" s="70"/>
      <c r="J148" s="70"/>
      <c r="K148" s="70"/>
      <c r="L148" s="72"/>
      <c r="M148" s="73"/>
      <c r="N148" s="73"/>
      <c r="O148" s="74"/>
      <c r="P148" s="74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0"/>
      <c r="AK148" s="70"/>
      <c r="AL148" s="70"/>
      <c r="AM148" s="70"/>
      <c r="IK148" s="64"/>
    </row>
    <row r="149" spans="2:245" s="62" customFormat="1" ht="24" customHeight="1">
      <c r="B149" s="69"/>
      <c r="C149" s="70"/>
      <c r="D149" s="71"/>
      <c r="E149" s="70"/>
      <c r="F149" s="70"/>
      <c r="G149" s="70"/>
      <c r="H149" s="70"/>
      <c r="I149" s="70"/>
      <c r="J149" s="70"/>
      <c r="K149" s="70"/>
      <c r="L149" s="72"/>
      <c r="M149" s="73"/>
      <c r="N149" s="73"/>
      <c r="O149" s="74"/>
      <c r="P149" s="74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0"/>
      <c r="AK149" s="70"/>
      <c r="AL149" s="70"/>
      <c r="AM149" s="70"/>
      <c r="IK149" s="64"/>
    </row>
    <row r="150" spans="2:245" s="62" customFormat="1" ht="24" customHeight="1">
      <c r="B150" s="69"/>
      <c r="C150" s="70"/>
      <c r="D150" s="71"/>
      <c r="E150" s="70"/>
      <c r="F150" s="70"/>
      <c r="G150" s="70"/>
      <c r="H150" s="70"/>
      <c r="I150" s="70"/>
      <c r="J150" s="70"/>
      <c r="K150" s="70"/>
      <c r="L150" s="72"/>
      <c r="M150" s="73"/>
      <c r="N150" s="73"/>
      <c r="O150" s="74"/>
      <c r="P150" s="74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0"/>
      <c r="AK150" s="70"/>
      <c r="AL150" s="70"/>
      <c r="AM150" s="70"/>
      <c r="IK150" s="64"/>
    </row>
    <row r="151" spans="2:245" s="62" customFormat="1" ht="24" customHeight="1">
      <c r="B151" s="69"/>
      <c r="C151" s="70"/>
      <c r="D151" s="71"/>
      <c r="E151" s="70"/>
      <c r="F151" s="70"/>
      <c r="G151" s="70"/>
      <c r="H151" s="70"/>
      <c r="I151" s="70"/>
      <c r="J151" s="70"/>
      <c r="K151" s="70"/>
      <c r="L151" s="72"/>
      <c r="M151" s="73"/>
      <c r="N151" s="73"/>
      <c r="O151" s="74"/>
      <c r="P151" s="74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0"/>
      <c r="AK151" s="70"/>
      <c r="AL151" s="70"/>
      <c r="AM151" s="70"/>
      <c r="IK151" s="64"/>
    </row>
    <row r="152" spans="2:245" s="62" customFormat="1" ht="24" customHeight="1">
      <c r="B152" s="69"/>
      <c r="C152" s="70"/>
      <c r="D152" s="71"/>
      <c r="E152" s="70"/>
      <c r="F152" s="70"/>
      <c r="G152" s="70"/>
      <c r="H152" s="70"/>
      <c r="I152" s="70"/>
      <c r="J152" s="70"/>
      <c r="K152" s="70"/>
      <c r="L152" s="72"/>
      <c r="M152" s="73"/>
      <c r="N152" s="73"/>
      <c r="O152" s="74"/>
      <c r="P152" s="74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0"/>
      <c r="AK152" s="70"/>
      <c r="AL152" s="70"/>
      <c r="AM152" s="70"/>
      <c r="IK152" s="64"/>
    </row>
    <row r="153" spans="2:245" s="62" customFormat="1" ht="24" customHeight="1">
      <c r="B153" s="69"/>
      <c r="C153" s="70"/>
      <c r="D153" s="71"/>
      <c r="E153" s="70"/>
      <c r="F153" s="70"/>
      <c r="G153" s="70"/>
      <c r="H153" s="70"/>
      <c r="I153" s="70"/>
      <c r="J153" s="70"/>
      <c r="K153" s="70"/>
      <c r="L153" s="72"/>
      <c r="M153" s="73"/>
      <c r="N153" s="73"/>
      <c r="O153" s="74"/>
      <c r="P153" s="74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0"/>
      <c r="AK153" s="70"/>
      <c r="AL153" s="70"/>
      <c r="AM153" s="70"/>
      <c r="IK153" s="64"/>
    </row>
    <row r="154" spans="2:245" s="62" customFormat="1" ht="24" customHeight="1">
      <c r="B154" s="69"/>
      <c r="C154" s="70"/>
      <c r="D154" s="71"/>
      <c r="E154" s="70"/>
      <c r="F154" s="70"/>
      <c r="G154" s="70"/>
      <c r="H154" s="70"/>
      <c r="I154" s="70"/>
      <c r="J154" s="70"/>
      <c r="K154" s="70"/>
      <c r="L154" s="72"/>
      <c r="M154" s="73"/>
      <c r="N154" s="73"/>
      <c r="O154" s="74"/>
      <c r="P154" s="74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0"/>
      <c r="AK154" s="70"/>
      <c r="AL154" s="70"/>
      <c r="AM154" s="70"/>
      <c r="IK154" s="64"/>
    </row>
    <row r="155" spans="2:245" s="62" customFormat="1" ht="24" customHeight="1">
      <c r="B155" s="69"/>
      <c r="C155" s="70"/>
      <c r="D155" s="71"/>
      <c r="E155" s="70"/>
      <c r="F155" s="70"/>
      <c r="G155" s="70"/>
      <c r="H155" s="70"/>
      <c r="I155" s="70"/>
      <c r="J155" s="70"/>
      <c r="K155" s="70"/>
      <c r="L155" s="72"/>
      <c r="M155" s="73"/>
      <c r="N155" s="73"/>
      <c r="O155" s="74"/>
      <c r="P155" s="74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0"/>
      <c r="AK155" s="70"/>
      <c r="AL155" s="70"/>
      <c r="AM155" s="70"/>
      <c r="IK155" s="64"/>
    </row>
    <row r="156" spans="2:245" s="62" customFormat="1" ht="24" customHeight="1">
      <c r="B156" s="69"/>
      <c r="C156" s="70"/>
      <c r="D156" s="71"/>
      <c r="E156" s="70"/>
      <c r="F156" s="70"/>
      <c r="G156" s="70"/>
      <c r="H156" s="70"/>
      <c r="I156" s="70"/>
      <c r="J156" s="70"/>
      <c r="K156" s="70"/>
      <c r="L156" s="72"/>
      <c r="M156" s="73"/>
      <c r="N156" s="73"/>
      <c r="O156" s="74"/>
      <c r="P156" s="74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0"/>
      <c r="AK156" s="70"/>
      <c r="AL156" s="70"/>
      <c r="AM156" s="70"/>
      <c r="IK156" s="64"/>
    </row>
    <row r="157" spans="2:245" s="62" customFormat="1" ht="24" customHeight="1">
      <c r="B157" s="69"/>
      <c r="C157" s="70"/>
      <c r="D157" s="71"/>
      <c r="E157" s="70"/>
      <c r="F157" s="70"/>
      <c r="G157" s="70"/>
      <c r="H157" s="70"/>
      <c r="I157" s="70"/>
      <c r="J157" s="70"/>
      <c r="K157" s="70"/>
      <c r="L157" s="72"/>
      <c r="M157" s="73"/>
      <c r="N157" s="73"/>
      <c r="O157" s="74"/>
      <c r="P157" s="74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0"/>
      <c r="AK157" s="70"/>
      <c r="AL157" s="70"/>
      <c r="AM157" s="70"/>
      <c r="IK157" s="64"/>
    </row>
    <row r="158" spans="2:245" s="62" customFormat="1" ht="24" customHeight="1">
      <c r="B158" s="69"/>
      <c r="C158" s="70"/>
      <c r="D158" s="71"/>
      <c r="E158" s="70"/>
      <c r="F158" s="70"/>
      <c r="G158" s="70"/>
      <c r="H158" s="70"/>
      <c r="I158" s="70"/>
      <c r="J158" s="70"/>
      <c r="K158" s="70"/>
      <c r="L158" s="72"/>
      <c r="M158" s="73"/>
      <c r="N158" s="73"/>
      <c r="O158" s="74"/>
      <c r="P158" s="74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0"/>
      <c r="AK158" s="70"/>
      <c r="AL158" s="70"/>
      <c r="AM158" s="70"/>
      <c r="IK158" s="64"/>
    </row>
    <row r="159" spans="2:245" s="62" customFormat="1" ht="24" customHeight="1">
      <c r="B159" s="69"/>
      <c r="C159" s="70"/>
      <c r="D159" s="71"/>
      <c r="E159" s="70"/>
      <c r="F159" s="70"/>
      <c r="G159" s="70"/>
      <c r="H159" s="70"/>
      <c r="I159" s="70"/>
      <c r="J159" s="70"/>
      <c r="K159" s="70"/>
      <c r="L159" s="72"/>
      <c r="M159" s="73"/>
      <c r="N159" s="73"/>
      <c r="O159" s="74"/>
      <c r="P159" s="74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0"/>
      <c r="AK159" s="70"/>
      <c r="AL159" s="70"/>
      <c r="AM159" s="70"/>
      <c r="IK159" s="64"/>
    </row>
    <row r="160" spans="2:245" s="62" customFormat="1" ht="24" customHeight="1">
      <c r="B160" s="69"/>
      <c r="C160" s="70"/>
      <c r="D160" s="71"/>
      <c r="E160" s="70"/>
      <c r="F160" s="70"/>
      <c r="G160" s="70"/>
      <c r="H160" s="70"/>
      <c r="I160" s="70"/>
      <c r="J160" s="70"/>
      <c r="K160" s="70"/>
      <c r="L160" s="72"/>
      <c r="M160" s="73"/>
      <c r="N160" s="73"/>
      <c r="O160" s="74"/>
      <c r="P160" s="74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0"/>
      <c r="AK160" s="70"/>
      <c r="AL160" s="70"/>
      <c r="AM160" s="70"/>
      <c r="IK160" s="64"/>
    </row>
    <row r="161" spans="2:245" s="62" customFormat="1" ht="24" customHeight="1">
      <c r="B161" s="69"/>
      <c r="C161" s="70"/>
      <c r="D161" s="71"/>
      <c r="E161" s="70"/>
      <c r="F161" s="70"/>
      <c r="G161" s="70"/>
      <c r="H161" s="70"/>
      <c r="I161" s="70"/>
      <c r="J161" s="70"/>
      <c r="K161" s="70"/>
      <c r="L161" s="72"/>
      <c r="M161" s="73"/>
      <c r="N161" s="73"/>
      <c r="O161" s="74"/>
      <c r="P161" s="74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0"/>
      <c r="AK161" s="70"/>
      <c r="AL161" s="70"/>
      <c r="AM161" s="70"/>
      <c r="IK161" s="64"/>
    </row>
    <row r="162" spans="2:245" s="62" customFormat="1" ht="24" customHeight="1">
      <c r="B162" s="69"/>
      <c r="C162" s="70"/>
      <c r="D162" s="71"/>
      <c r="E162" s="70"/>
      <c r="F162" s="70"/>
      <c r="G162" s="70"/>
      <c r="H162" s="70"/>
      <c r="I162" s="70"/>
      <c r="J162" s="70"/>
      <c r="K162" s="70"/>
      <c r="L162" s="72"/>
      <c r="M162" s="73"/>
      <c r="N162" s="73"/>
      <c r="O162" s="74"/>
      <c r="P162" s="74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0"/>
      <c r="AK162" s="70"/>
      <c r="AL162" s="70"/>
      <c r="AM162" s="70"/>
      <c r="IK162" s="64"/>
    </row>
    <row r="163" spans="2:245" s="62" customFormat="1" ht="24" customHeight="1">
      <c r="B163" s="69"/>
      <c r="C163" s="70"/>
      <c r="D163" s="71"/>
      <c r="E163" s="70"/>
      <c r="F163" s="70"/>
      <c r="G163" s="70"/>
      <c r="H163" s="70"/>
      <c r="I163" s="70"/>
      <c r="J163" s="70"/>
      <c r="K163" s="70"/>
      <c r="L163" s="72"/>
      <c r="M163" s="73"/>
      <c r="N163" s="73"/>
      <c r="O163" s="74"/>
      <c r="P163" s="74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0"/>
      <c r="AK163" s="70"/>
      <c r="AL163" s="70"/>
      <c r="AM163" s="70"/>
      <c r="IK163" s="64"/>
    </row>
    <row r="164" spans="2:245" s="62" customFormat="1" ht="24" customHeight="1">
      <c r="B164" s="69"/>
      <c r="C164" s="70"/>
      <c r="D164" s="71"/>
      <c r="E164" s="70"/>
      <c r="F164" s="70"/>
      <c r="G164" s="70"/>
      <c r="H164" s="70"/>
      <c r="I164" s="70"/>
      <c r="J164" s="70"/>
      <c r="K164" s="70"/>
      <c r="L164" s="72"/>
      <c r="M164" s="73"/>
      <c r="N164" s="73"/>
      <c r="O164" s="74"/>
      <c r="P164" s="74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0"/>
      <c r="AK164" s="70"/>
      <c r="AL164" s="70"/>
      <c r="AM164" s="70"/>
      <c r="IK164" s="64"/>
    </row>
    <row r="165" spans="2:245" s="62" customFormat="1" ht="24" customHeight="1">
      <c r="B165" s="69"/>
      <c r="C165" s="70"/>
      <c r="D165" s="71"/>
      <c r="E165" s="70"/>
      <c r="F165" s="70"/>
      <c r="G165" s="70"/>
      <c r="H165" s="70"/>
      <c r="I165" s="70"/>
      <c r="J165" s="70"/>
      <c r="K165" s="70"/>
      <c r="L165" s="72"/>
      <c r="M165" s="73"/>
      <c r="N165" s="73"/>
      <c r="O165" s="74"/>
      <c r="P165" s="74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0"/>
      <c r="AK165" s="70"/>
      <c r="AL165" s="70"/>
      <c r="AM165" s="70"/>
      <c r="IK165" s="64"/>
    </row>
    <row r="166" spans="2:245" s="62" customFormat="1" ht="24" customHeight="1">
      <c r="B166" s="69"/>
      <c r="C166" s="70"/>
      <c r="D166" s="71"/>
      <c r="E166" s="70"/>
      <c r="F166" s="70"/>
      <c r="G166" s="70"/>
      <c r="H166" s="70"/>
      <c r="I166" s="70"/>
      <c r="J166" s="70"/>
      <c r="K166" s="70"/>
      <c r="L166" s="72"/>
      <c r="M166" s="73"/>
      <c r="N166" s="73"/>
      <c r="O166" s="74"/>
      <c r="P166" s="74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0"/>
      <c r="AK166" s="70"/>
      <c r="AL166" s="70"/>
      <c r="AM166" s="70"/>
      <c r="IK166" s="64"/>
    </row>
    <row r="167" spans="2:245" s="62" customFormat="1" ht="24" customHeight="1">
      <c r="B167" s="69"/>
      <c r="C167" s="70"/>
      <c r="D167" s="71"/>
      <c r="E167" s="70"/>
      <c r="F167" s="70"/>
      <c r="G167" s="70"/>
      <c r="H167" s="70"/>
      <c r="I167" s="70"/>
      <c r="J167" s="70"/>
      <c r="K167" s="70"/>
      <c r="L167" s="72"/>
      <c r="M167" s="73"/>
      <c r="N167" s="73"/>
      <c r="O167" s="74"/>
      <c r="P167" s="74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0"/>
      <c r="AK167" s="70"/>
      <c r="AL167" s="70"/>
      <c r="AM167" s="70"/>
      <c r="IK167" s="64"/>
    </row>
    <row r="168" spans="2:245" s="62" customFormat="1" ht="24" customHeight="1">
      <c r="B168" s="69"/>
      <c r="C168" s="70"/>
      <c r="D168" s="71"/>
      <c r="E168" s="70"/>
      <c r="F168" s="70"/>
      <c r="G168" s="70"/>
      <c r="H168" s="70"/>
      <c r="I168" s="70"/>
      <c r="J168" s="70"/>
      <c r="K168" s="70"/>
      <c r="L168" s="72"/>
      <c r="M168" s="73"/>
      <c r="N168" s="73"/>
      <c r="O168" s="74"/>
      <c r="P168" s="74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0"/>
      <c r="AK168" s="70"/>
      <c r="AL168" s="70"/>
      <c r="AM168" s="70"/>
      <c r="IK168" s="64"/>
    </row>
    <row r="169" spans="2:245" s="62" customFormat="1" ht="24" customHeight="1">
      <c r="B169" s="69"/>
      <c r="C169" s="70"/>
      <c r="D169" s="71"/>
      <c r="E169" s="70"/>
      <c r="F169" s="70"/>
      <c r="G169" s="70"/>
      <c r="H169" s="70"/>
      <c r="I169" s="70"/>
      <c r="J169" s="70"/>
      <c r="K169" s="70"/>
      <c r="L169" s="72"/>
      <c r="M169" s="73"/>
      <c r="N169" s="73"/>
      <c r="O169" s="74"/>
      <c r="P169" s="74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0"/>
      <c r="AK169" s="70"/>
      <c r="AL169" s="70"/>
      <c r="AM169" s="70"/>
      <c r="IK169" s="64"/>
    </row>
    <row r="170" spans="2:245" s="62" customFormat="1" ht="24" customHeight="1">
      <c r="B170" s="69"/>
      <c r="C170" s="70"/>
      <c r="D170" s="71"/>
      <c r="E170" s="70"/>
      <c r="F170" s="70"/>
      <c r="G170" s="70"/>
      <c r="H170" s="70"/>
      <c r="I170" s="70"/>
      <c r="J170" s="70"/>
      <c r="K170" s="70"/>
      <c r="L170" s="72"/>
      <c r="M170" s="73"/>
      <c r="N170" s="73"/>
      <c r="O170" s="74"/>
      <c r="P170" s="74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0"/>
      <c r="AK170" s="70"/>
      <c r="AL170" s="70"/>
      <c r="AM170" s="70"/>
      <c r="IK170" s="64"/>
    </row>
    <row r="171" spans="2:245" s="62" customFormat="1" ht="24" customHeight="1">
      <c r="B171" s="69"/>
      <c r="C171" s="70"/>
      <c r="D171" s="71"/>
      <c r="E171" s="70"/>
      <c r="F171" s="70"/>
      <c r="G171" s="70"/>
      <c r="H171" s="70"/>
      <c r="I171" s="70"/>
      <c r="J171" s="70"/>
      <c r="K171" s="70"/>
      <c r="L171" s="72"/>
      <c r="M171" s="73"/>
      <c r="N171" s="73"/>
      <c r="O171" s="74"/>
      <c r="P171" s="74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0"/>
      <c r="AK171" s="70"/>
      <c r="AL171" s="70"/>
      <c r="AM171" s="70"/>
      <c r="IK171" s="64"/>
    </row>
    <row r="172" spans="2:245" s="62" customFormat="1" ht="24" customHeight="1">
      <c r="B172" s="69"/>
      <c r="C172" s="70"/>
      <c r="D172" s="71"/>
      <c r="E172" s="70"/>
      <c r="F172" s="70"/>
      <c r="G172" s="70"/>
      <c r="H172" s="70"/>
      <c r="I172" s="70"/>
      <c r="J172" s="70"/>
      <c r="K172" s="70"/>
      <c r="L172" s="72"/>
      <c r="M172" s="73"/>
      <c r="N172" s="73"/>
      <c r="O172" s="74"/>
      <c r="P172" s="74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0"/>
      <c r="AK172" s="70"/>
      <c r="AL172" s="70"/>
      <c r="AM172" s="70"/>
      <c r="IK172" s="64"/>
    </row>
    <row r="173" spans="2:245" s="62" customFormat="1" ht="24" customHeight="1">
      <c r="B173" s="69"/>
      <c r="C173" s="70"/>
      <c r="D173" s="71"/>
      <c r="E173" s="70"/>
      <c r="F173" s="70"/>
      <c r="G173" s="70"/>
      <c r="H173" s="70"/>
      <c r="I173" s="70"/>
      <c r="J173" s="70"/>
      <c r="K173" s="70"/>
      <c r="L173" s="72"/>
      <c r="M173" s="73"/>
      <c r="N173" s="73"/>
      <c r="O173" s="74"/>
      <c r="P173" s="74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0"/>
      <c r="AK173" s="70"/>
      <c r="AL173" s="70"/>
      <c r="AM173" s="70"/>
      <c r="IK173" s="64"/>
    </row>
    <row r="174" spans="2:245" s="62" customFormat="1" ht="24" customHeight="1">
      <c r="B174" s="69"/>
      <c r="C174" s="70"/>
      <c r="D174" s="71"/>
      <c r="E174" s="70"/>
      <c r="F174" s="70"/>
      <c r="G174" s="70"/>
      <c r="H174" s="70"/>
      <c r="I174" s="70"/>
      <c r="J174" s="70"/>
      <c r="K174" s="70"/>
      <c r="L174" s="72"/>
      <c r="M174" s="73"/>
      <c r="N174" s="73"/>
      <c r="O174" s="74"/>
      <c r="P174" s="74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0"/>
      <c r="AK174" s="70"/>
      <c r="AL174" s="70"/>
      <c r="AM174" s="70"/>
      <c r="IK174" s="64"/>
    </row>
    <row r="175" spans="2:245" s="62" customFormat="1" ht="24" customHeight="1">
      <c r="B175" s="69"/>
      <c r="C175" s="70"/>
      <c r="D175" s="71"/>
      <c r="E175" s="70"/>
      <c r="F175" s="70"/>
      <c r="G175" s="70"/>
      <c r="H175" s="70"/>
      <c r="I175" s="70"/>
      <c r="J175" s="70"/>
      <c r="K175" s="70"/>
      <c r="L175" s="72"/>
      <c r="M175" s="73"/>
      <c r="N175" s="73"/>
      <c r="O175" s="74"/>
      <c r="P175" s="74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0"/>
      <c r="AK175" s="70"/>
      <c r="AL175" s="70"/>
      <c r="AM175" s="70"/>
      <c r="IK175" s="64"/>
    </row>
    <row r="176" spans="2:245" s="62" customFormat="1" ht="24" customHeight="1">
      <c r="B176" s="69"/>
      <c r="C176" s="70"/>
      <c r="D176" s="71"/>
      <c r="E176" s="70"/>
      <c r="F176" s="70"/>
      <c r="G176" s="70"/>
      <c r="H176" s="70"/>
      <c r="I176" s="70"/>
      <c r="J176" s="70"/>
      <c r="K176" s="70"/>
      <c r="L176" s="72"/>
      <c r="M176" s="73"/>
      <c r="N176" s="73"/>
      <c r="O176" s="74"/>
      <c r="P176" s="74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0"/>
      <c r="AK176" s="70"/>
      <c r="AL176" s="70"/>
      <c r="AM176" s="70"/>
      <c r="IK176" s="64"/>
    </row>
    <row r="177" spans="2:245" s="62" customFormat="1" ht="24" customHeight="1">
      <c r="B177" s="69"/>
      <c r="C177" s="70"/>
      <c r="D177" s="71"/>
      <c r="E177" s="70"/>
      <c r="F177" s="70"/>
      <c r="G177" s="70"/>
      <c r="H177" s="70"/>
      <c r="I177" s="70"/>
      <c r="J177" s="70"/>
      <c r="K177" s="70"/>
      <c r="L177" s="72"/>
      <c r="M177" s="73"/>
      <c r="N177" s="73"/>
      <c r="O177" s="74"/>
      <c r="P177" s="74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0"/>
      <c r="AK177" s="70"/>
      <c r="AL177" s="70"/>
      <c r="AM177" s="70"/>
      <c r="IK177" s="64"/>
    </row>
    <row r="178" spans="2:245" s="62" customFormat="1" ht="24" customHeight="1">
      <c r="B178" s="69"/>
      <c r="C178" s="70"/>
      <c r="D178" s="71"/>
      <c r="E178" s="70"/>
      <c r="F178" s="70"/>
      <c r="G178" s="70"/>
      <c r="H178" s="70"/>
      <c r="I178" s="70"/>
      <c r="J178" s="70"/>
      <c r="K178" s="70"/>
      <c r="L178" s="72"/>
      <c r="M178" s="73"/>
      <c r="N178" s="73"/>
      <c r="O178" s="74"/>
      <c r="P178" s="74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0"/>
      <c r="AK178" s="70"/>
      <c r="AL178" s="70"/>
      <c r="AM178" s="70"/>
      <c r="IK178" s="64"/>
    </row>
    <row r="179" spans="2:245" s="62" customFormat="1" ht="24" customHeight="1">
      <c r="B179" s="69"/>
      <c r="C179" s="70"/>
      <c r="D179" s="71"/>
      <c r="E179" s="70"/>
      <c r="F179" s="70"/>
      <c r="G179" s="70"/>
      <c r="H179" s="70"/>
      <c r="I179" s="70"/>
      <c r="J179" s="70"/>
      <c r="K179" s="70"/>
      <c r="L179" s="72"/>
      <c r="M179" s="73"/>
      <c r="N179" s="73"/>
      <c r="O179" s="74"/>
      <c r="P179" s="74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0"/>
      <c r="AK179" s="70"/>
      <c r="AL179" s="70"/>
      <c r="AM179" s="70"/>
      <c r="IK179" s="64"/>
    </row>
    <row r="180" spans="2:245" s="62" customFormat="1" ht="24" customHeight="1">
      <c r="B180" s="69"/>
      <c r="C180" s="70"/>
      <c r="D180" s="71"/>
      <c r="E180" s="70"/>
      <c r="F180" s="70"/>
      <c r="G180" s="70"/>
      <c r="H180" s="70"/>
      <c r="I180" s="70"/>
      <c r="J180" s="70"/>
      <c r="K180" s="70"/>
      <c r="L180" s="72"/>
      <c r="M180" s="73"/>
      <c r="N180" s="73"/>
      <c r="O180" s="74"/>
      <c r="P180" s="74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0"/>
      <c r="AK180" s="70"/>
      <c r="AL180" s="70"/>
      <c r="AM180" s="70"/>
      <c r="IK180" s="64"/>
    </row>
    <row r="181" spans="2:245" s="62" customFormat="1" ht="24" customHeight="1">
      <c r="B181" s="69"/>
      <c r="C181" s="70"/>
      <c r="D181" s="71"/>
      <c r="E181" s="70"/>
      <c r="F181" s="70"/>
      <c r="G181" s="70"/>
      <c r="H181" s="70"/>
      <c r="I181" s="70"/>
      <c r="J181" s="70"/>
      <c r="K181" s="70"/>
      <c r="L181" s="72"/>
      <c r="M181" s="73"/>
      <c r="N181" s="73"/>
      <c r="O181" s="74"/>
      <c r="P181" s="74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0"/>
      <c r="AK181" s="70"/>
      <c r="AL181" s="70"/>
      <c r="AM181" s="70"/>
      <c r="IK181" s="64"/>
    </row>
    <row r="182" spans="2:245" s="62" customFormat="1" ht="24" customHeight="1">
      <c r="B182" s="69"/>
      <c r="C182" s="70"/>
      <c r="D182" s="71"/>
      <c r="E182" s="70"/>
      <c r="F182" s="70"/>
      <c r="G182" s="70"/>
      <c r="H182" s="70"/>
      <c r="I182" s="70"/>
      <c r="J182" s="70"/>
      <c r="K182" s="70"/>
      <c r="L182" s="72"/>
      <c r="M182" s="73"/>
      <c r="N182" s="73"/>
      <c r="O182" s="74"/>
      <c r="P182" s="74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0"/>
      <c r="AK182" s="70"/>
      <c r="AL182" s="70"/>
      <c r="AM182" s="70"/>
      <c r="IK182" s="64"/>
    </row>
    <row r="183" spans="2:245" s="62" customFormat="1" ht="24" customHeight="1">
      <c r="B183" s="69"/>
      <c r="C183" s="70"/>
      <c r="D183" s="71"/>
      <c r="E183" s="70"/>
      <c r="F183" s="70"/>
      <c r="G183" s="70"/>
      <c r="H183" s="70"/>
      <c r="I183" s="70"/>
      <c r="J183" s="70"/>
      <c r="K183" s="70"/>
      <c r="L183" s="72"/>
      <c r="M183" s="73"/>
      <c r="N183" s="73"/>
      <c r="O183" s="74"/>
      <c r="P183" s="74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0"/>
      <c r="AK183" s="70"/>
      <c r="AL183" s="70"/>
      <c r="AM183" s="70"/>
      <c r="IK183" s="64"/>
    </row>
    <row r="184" spans="2:245" s="62" customFormat="1" ht="24" customHeight="1">
      <c r="B184" s="69"/>
      <c r="C184" s="70"/>
      <c r="D184" s="71"/>
      <c r="E184" s="70"/>
      <c r="F184" s="70"/>
      <c r="G184" s="70"/>
      <c r="H184" s="70"/>
      <c r="I184" s="70"/>
      <c r="J184" s="70"/>
      <c r="K184" s="70"/>
      <c r="L184" s="72"/>
      <c r="M184" s="73"/>
      <c r="N184" s="73"/>
      <c r="O184" s="74"/>
      <c r="P184" s="74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0"/>
      <c r="AK184" s="70"/>
      <c r="AL184" s="70"/>
      <c r="AM184" s="70"/>
      <c r="IK184" s="64"/>
    </row>
    <row r="185" spans="2:245" s="62" customFormat="1" ht="24" customHeight="1">
      <c r="B185" s="69"/>
      <c r="C185" s="70"/>
      <c r="D185" s="71"/>
      <c r="E185" s="70"/>
      <c r="F185" s="70"/>
      <c r="G185" s="70"/>
      <c r="H185" s="70"/>
      <c r="I185" s="70"/>
      <c r="J185" s="70"/>
      <c r="K185" s="70"/>
      <c r="L185" s="72"/>
      <c r="M185" s="73"/>
      <c r="N185" s="73"/>
      <c r="O185" s="74"/>
      <c r="P185" s="74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0"/>
      <c r="AK185" s="70"/>
      <c r="AL185" s="70"/>
      <c r="AM185" s="70"/>
      <c r="IK185" s="64"/>
    </row>
    <row r="186" spans="2:245" s="62" customFormat="1" ht="24" customHeight="1">
      <c r="B186" s="69"/>
      <c r="C186" s="70"/>
      <c r="D186" s="71"/>
      <c r="E186" s="70"/>
      <c r="F186" s="70"/>
      <c r="G186" s="70"/>
      <c r="H186" s="70"/>
      <c r="I186" s="70"/>
      <c r="J186" s="70"/>
      <c r="K186" s="70"/>
      <c r="L186" s="72"/>
      <c r="M186" s="73"/>
      <c r="N186" s="73"/>
      <c r="O186" s="74"/>
      <c r="P186" s="74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0"/>
      <c r="AK186" s="70"/>
      <c r="AL186" s="70"/>
      <c r="AM186" s="70"/>
      <c r="IK186" s="64"/>
    </row>
    <row r="187" spans="2:245" s="62" customFormat="1" ht="24" customHeight="1">
      <c r="B187" s="69"/>
      <c r="C187" s="70"/>
      <c r="D187" s="71"/>
      <c r="E187" s="70"/>
      <c r="F187" s="70"/>
      <c r="G187" s="70"/>
      <c r="H187" s="70"/>
      <c r="I187" s="70"/>
      <c r="J187" s="70"/>
      <c r="K187" s="70"/>
      <c r="L187" s="72"/>
      <c r="M187" s="73"/>
      <c r="N187" s="73"/>
      <c r="O187" s="74"/>
      <c r="P187" s="74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0"/>
      <c r="AK187" s="70"/>
      <c r="AL187" s="70"/>
      <c r="AM187" s="70"/>
      <c r="IK187" s="64"/>
    </row>
    <row r="188" spans="2:245" s="62" customFormat="1" ht="24" customHeight="1">
      <c r="B188" s="69"/>
      <c r="C188" s="70"/>
      <c r="D188" s="71"/>
      <c r="E188" s="70"/>
      <c r="F188" s="70"/>
      <c r="G188" s="70"/>
      <c r="H188" s="70"/>
      <c r="I188" s="70"/>
      <c r="J188" s="70"/>
      <c r="K188" s="70"/>
      <c r="L188" s="72"/>
      <c r="M188" s="73"/>
      <c r="N188" s="73"/>
      <c r="O188" s="74"/>
      <c r="P188" s="74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0"/>
      <c r="AK188" s="70"/>
      <c r="AL188" s="70"/>
      <c r="AM188" s="70"/>
      <c r="IK188" s="64"/>
    </row>
    <row r="189" spans="2:245" s="62" customFormat="1" ht="24" customHeight="1">
      <c r="B189" s="69"/>
      <c r="C189" s="70"/>
      <c r="D189" s="71"/>
      <c r="E189" s="70"/>
      <c r="F189" s="70"/>
      <c r="G189" s="70"/>
      <c r="H189" s="70"/>
      <c r="I189" s="70"/>
      <c r="J189" s="70"/>
      <c r="K189" s="70"/>
      <c r="L189" s="72"/>
      <c r="M189" s="73"/>
      <c r="N189" s="73"/>
      <c r="O189" s="74"/>
      <c r="P189" s="74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0"/>
      <c r="AK189" s="70"/>
      <c r="AL189" s="70"/>
      <c r="AM189" s="70"/>
      <c r="IK189" s="64"/>
    </row>
    <row r="190" spans="2:245" s="62" customFormat="1" ht="24" customHeight="1">
      <c r="B190" s="69"/>
      <c r="C190" s="70"/>
      <c r="D190" s="71"/>
      <c r="E190" s="70"/>
      <c r="F190" s="70"/>
      <c r="G190" s="70"/>
      <c r="H190" s="70"/>
      <c r="I190" s="70"/>
      <c r="J190" s="70"/>
      <c r="K190" s="70"/>
      <c r="L190" s="72"/>
      <c r="M190" s="73"/>
      <c r="N190" s="73"/>
      <c r="O190" s="74"/>
      <c r="P190" s="74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0"/>
      <c r="AK190" s="70"/>
      <c r="AL190" s="70"/>
      <c r="AM190" s="70"/>
      <c r="IK190" s="64"/>
    </row>
    <row r="191" spans="2:245" s="62" customFormat="1" ht="24" customHeight="1">
      <c r="B191" s="69"/>
      <c r="C191" s="70"/>
      <c r="D191" s="71"/>
      <c r="E191" s="70"/>
      <c r="F191" s="70"/>
      <c r="G191" s="70"/>
      <c r="H191" s="70"/>
      <c r="I191" s="70"/>
      <c r="J191" s="70"/>
      <c r="K191" s="70"/>
      <c r="L191" s="72"/>
      <c r="M191" s="73"/>
      <c r="N191" s="73"/>
      <c r="O191" s="74"/>
      <c r="P191" s="74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0"/>
      <c r="AK191" s="70"/>
      <c r="AL191" s="70"/>
      <c r="AM191" s="70"/>
      <c r="IK191" s="64"/>
    </row>
    <row r="192" spans="2:245" s="62" customFormat="1" ht="24" customHeight="1">
      <c r="B192" s="69"/>
      <c r="C192" s="70"/>
      <c r="D192" s="71"/>
      <c r="E192" s="70"/>
      <c r="F192" s="70"/>
      <c r="G192" s="70"/>
      <c r="H192" s="70"/>
      <c r="I192" s="70"/>
      <c r="J192" s="70"/>
      <c r="K192" s="70"/>
      <c r="L192" s="72"/>
      <c r="M192" s="73"/>
      <c r="N192" s="73"/>
      <c r="O192" s="74"/>
      <c r="P192" s="74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0"/>
      <c r="AK192" s="70"/>
      <c r="AL192" s="70"/>
      <c r="AM192" s="70"/>
      <c r="IK192" s="64"/>
    </row>
    <row r="193" spans="2:245" s="62" customFormat="1" ht="24" customHeight="1">
      <c r="B193" s="69"/>
      <c r="C193" s="70"/>
      <c r="D193" s="71"/>
      <c r="E193" s="70"/>
      <c r="F193" s="70"/>
      <c r="G193" s="70"/>
      <c r="H193" s="70"/>
      <c r="I193" s="70"/>
      <c r="J193" s="70"/>
      <c r="K193" s="70"/>
      <c r="L193" s="72"/>
      <c r="M193" s="73"/>
      <c r="N193" s="73"/>
      <c r="O193" s="74"/>
      <c r="P193" s="74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0"/>
      <c r="AK193" s="70"/>
      <c r="AL193" s="70"/>
      <c r="AM193" s="70"/>
      <c r="IK193" s="64"/>
    </row>
    <row r="194" spans="2:245" s="62" customFormat="1" ht="24" customHeight="1">
      <c r="B194" s="69"/>
      <c r="C194" s="70"/>
      <c r="D194" s="71"/>
      <c r="E194" s="70"/>
      <c r="F194" s="70"/>
      <c r="G194" s="70"/>
      <c r="H194" s="70"/>
      <c r="I194" s="70"/>
      <c r="J194" s="70"/>
      <c r="K194" s="70"/>
      <c r="L194" s="72"/>
      <c r="M194" s="73"/>
      <c r="N194" s="73"/>
      <c r="O194" s="74"/>
      <c r="P194" s="74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0"/>
      <c r="AK194" s="70"/>
      <c r="AL194" s="70"/>
      <c r="AM194" s="70"/>
      <c r="IK194" s="64"/>
    </row>
    <row r="195" spans="2:245" s="62" customFormat="1" ht="24" customHeight="1">
      <c r="B195" s="69"/>
      <c r="C195" s="70"/>
      <c r="D195" s="71"/>
      <c r="E195" s="70"/>
      <c r="F195" s="70"/>
      <c r="G195" s="70"/>
      <c r="H195" s="70"/>
      <c r="I195" s="70"/>
      <c r="J195" s="70"/>
      <c r="K195" s="70"/>
      <c r="L195" s="72"/>
      <c r="M195" s="73"/>
      <c r="N195" s="73"/>
      <c r="O195" s="74"/>
      <c r="P195" s="74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0"/>
      <c r="AK195" s="70"/>
      <c r="AL195" s="70"/>
      <c r="AM195" s="70"/>
      <c r="IK195" s="64"/>
    </row>
    <row r="196" spans="2:245" s="62" customFormat="1" ht="24" customHeight="1">
      <c r="B196" s="69"/>
      <c r="C196" s="70"/>
      <c r="D196" s="71"/>
      <c r="E196" s="70"/>
      <c r="F196" s="70"/>
      <c r="G196" s="70"/>
      <c r="H196" s="70"/>
      <c r="I196" s="70"/>
      <c r="J196" s="70"/>
      <c r="K196" s="70"/>
      <c r="L196" s="72"/>
      <c r="M196" s="73"/>
      <c r="N196" s="73"/>
      <c r="O196" s="74"/>
      <c r="P196" s="74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0"/>
      <c r="AK196" s="70"/>
      <c r="AL196" s="70"/>
      <c r="AM196" s="70"/>
      <c r="IK196" s="64"/>
    </row>
    <row r="197" spans="2:245" s="62" customFormat="1" ht="24" customHeight="1">
      <c r="B197" s="69"/>
      <c r="C197" s="70"/>
      <c r="D197" s="71"/>
      <c r="E197" s="70"/>
      <c r="F197" s="70"/>
      <c r="G197" s="70"/>
      <c r="H197" s="70"/>
      <c r="I197" s="70"/>
      <c r="J197" s="70"/>
      <c r="K197" s="70"/>
      <c r="L197" s="72"/>
      <c r="M197" s="73"/>
      <c r="N197" s="73"/>
      <c r="O197" s="74"/>
      <c r="P197" s="74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0"/>
      <c r="AK197" s="70"/>
      <c r="AL197" s="70"/>
      <c r="AM197" s="70"/>
      <c r="IK197" s="64"/>
    </row>
    <row r="198" spans="2:245" s="62" customFormat="1" ht="24" customHeight="1">
      <c r="B198" s="69"/>
      <c r="C198" s="70"/>
      <c r="D198" s="71"/>
      <c r="E198" s="70"/>
      <c r="F198" s="70"/>
      <c r="G198" s="70"/>
      <c r="H198" s="70"/>
      <c r="I198" s="70"/>
      <c r="J198" s="70"/>
      <c r="K198" s="70"/>
      <c r="L198" s="72"/>
      <c r="M198" s="73"/>
      <c r="N198" s="73"/>
      <c r="O198" s="74"/>
      <c r="P198" s="74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0"/>
      <c r="AK198" s="70"/>
      <c r="AL198" s="70"/>
      <c r="AM198" s="70"/>
      <c r="IK198" s="64"/>
    </row>
    <row r="199" spans="2:245" s="62" customFormat="1" ht="24" customHeight="1">
      <c r="B199" s="69"/>
      <c r="C199" s="70"/>
      <c r="D199" s="71"/>
      <c r="E199" s="70"/>
      <c r="F199" s="70"/>
      <c r="G199" s="70"/>
      <c r="H199" s="70"/>
      <c r="I199" s="70"/>
      <c r="J199" s="70"/>
      <c r="K199" s="70"/>
      <c r="L199" s="72"/>
      <c r="M199" s="73"/>
      <c r="N199" s="73"/>
      <c r="O199" s="74"/>
      <c r="P199" s="74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0"/>
      <c r="AK199" s="70"/>
      <c r="AL199" s="70"/>
      <c r="AM199" s="70"/>
      <c r="IK199" s="64"/>
    </row>
    <row r="200" spans="2:245" s="62" customFormat="1" ht="24" customHeight="1">
      <c r="B200" s="69"/>
      <c r="C200" s="70"/>
      <c r="D200" s="71"/>
      <c r="E200" s="70"/>
      <c r="F200" s="70"/>
      <c r="G200" s="70"/>
      <c r="H200" s="70"/>
      <c r="I200" s="70"/>
      <c r="J200" s="70"/>
      <c r="K200" s="70"/>
      <c r="L200" s="72"/>
      <c r="M200" s="73"/>
      <c r="N200" s="73"/>
      <c r="O200" s="74"/>
      <c r="P200" s="74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0"/>
      <c r="AK200" s="70"/>
      <c r="AL200" s="70"/>
      <c r="AM200" s="70"/>
      <c r="IK200" s="64"/>
    </row>
    <row r="64408" spans="1:245" s="69" customFormat="1" ht="24" customHeight="1">
      <c r="A64408" s="62" t="s">
        <v>166</v>
      </c>
      <c r="C64408" s="76"/>
      <c r="D64408" s="77"/>
      <c r="E64408" s="76"/>
      <c r="F64408" s="76"/>
      <c r="G64408" s="76"/>
      <c r="H64408" s="76"/>
      <c r="I64408" s="76"/>
      <c r="J64408" s="76"/>
      <c r="K64408" s="76"/>
      <c r="L64408" s="78"/>
      <c r="M64408" s="79"/>
      <c r="N64408" s="79"/>
      <c r="O64408" s="80"/>
      <c r="P64408" s="80"/>
      <c r="Q64408" s="81"/>
      <c r="R64408" s="81"/>
      <c r="S64408" s="81"/>
      <c r="T64408" s="81"/>
      <c r="U64408" s="81"/>
      <c r="V64408" s="81"/>
      <c r="W64408" s="81"/>
      <c r="X64408" s="81"/>
      <c r="Y64408" s="81"/>
      <c r="Z64408" s="81"/>
      <c r="AA64408" s="81"/>
      <c r="AB64408" s="81"/>
      <c r="AC64408" s="81"/>
      <c r="AD64408" s="81"/>
      <c r="AE64408" s="81"/>
      <c r="AF64408" s="81"/>
      <c r="AG64408" s="81"/>
      <c r="AH64408" s="81"/>
      <c r="AI64408" s="81"/>
      <c r="AJ64408" s="76"/>
      <c r="AK64408" s="76"/>
      <c r="AL64408" s="82"/>
      <c r="AM64408" s="76"/>
      <c r="AN64408" s="62"/>
      <c r="AO64408" s="62"/>
      <c r="AP64408" s="62"/>
      <c r="AQ64408" s="62"/>
      <c r="AR64408" s="62"/>
      <c r="AS64408" s="62"/>
      <c r="AT64408" s="62"/>
      <c r="AU64408" s="62"/>
      <c r="AV64408" s="62"/>
      <c r="AW64408" s="62"/>
      <c r="AX64408" s="62"/>
      <c r="AY64408" s="62"/>
      <c r="AZ64408" s="62"/>
      <c r="BA64408" s="62"/>
      <c r="BB64408" s="62"/>
      <c r="BC64408" s="62"/>
      <c r="BD64408" s="62"/>
      <c r="BE64408" s="62"/>
      <c r="BF64408" s="62"/>
      <c r="BG64408" s="62"/>
      <c r="BH64408" s="62"/>
      <c r="BI64408" s="62"/>
      <c r="BJ64408" s="62"/>
      <c r="BK64408" s="62"/>
      <c r="BL64408" s="62"/>
      <c r="BM64408" s="62"/>
      <c r="BN64408" s="62"/>
      <c r="BO64408" s="62"/>
      <c r="BP64408" s="62"/>
      <c r="BQ64408" s="62"/>
      <c r="BR64408" s="62"/>
      <c r="BS64408" s="62"/>
      <c r="BT64408" s="62"/>
      <c r="BU64408" s="62"/>
      <c r="BV64408" s="62"/>
      <c r="BW64408" s="62"/>
      <c r="BX64408" s="62"/>
      <c r="BY64408" s="62"/>
      <c r="BZ64408" s="62"/>
      <c r="CA64408" s="62"/>
      <c r="CB64408" s="62"/>
      <c r="CC64408" s="62"/>
      <c r="CD64408" s="62"/>
      <c r="CE64408" s="62"/>
      <c r="CF64408" s="62"/>
      <c r="CG64408" s="62"/>
      <c r="CH64408" s="62"/>
      <c r="CI64408" s="62"/>
      <c r="CJ64408" s="62"/>
      <c r="CK64408" s="62"/>
      <c r="CL64408" s="62"/>
      <c r="CM64408" s="62"/>
      <c r="CN64408" s="62"/>
      <c r="CO64408" s="62"/>
      <c r="CP64408" s="62"/>
      <c r="CQ64408" s="62"/>
      <c r="CR64408" s="62"/>
      <c r="CS64408" s="62"/>
      <c r="CT64408" s="62"/>
      <c r="CU64408" s="62"/>
      <c r="CV64408" s="62"/>
      <c r="CW64408" s="62"/>
      <c r="CX64408" s="62"/>
      <c r="CY64408" s="62"/>
      <c r="CZ64408" s="62"/>
      <c r="DA64408" s="62"/>
      <c r="DB64408" s="62"/>
      <c r="DC64408" s="62"/>
      <c r="DD64408" s="62"/>
      <c r="DE64408" s="62"/>
      <c r="DF64408" s="62"/>
      <c r="DG64408" s="62"/>
      <c r="DH64408" s="62"/>
      <c r="DI64408" s="62"/>
      <c r="DJ64408" s="62"/>
      <c r="DK64408" s="62"/>
      <c r="DL64408" s="62"/>
      <c r="DM64408" s="62"/>
      <c r="DN64408" s="62"/>
      <c r="DO64408" s="62"/>
      <c r="DP64408" s="62"/>
      <c r="DQ64408" s="62"/>
      <c r="DR64408" s="62"/>
      <c r="DS64408" s="62"/>
      <c r="DT64408" s="62"/>
      <c r="DU64408" s="62"/>
      <c r="DV64408" s="62"/>
      <c r="DW64408" s="62"/>
      <c r="DX64408" s="62"/>
      <c r="DY64408" s="62"/>
      <c r="DZ64408" s="62"/>
      <c r="EA64408" s="62"/>
      <c r="EB64408" s="62"/>
      <c r="EC64408" s="62"/>
      <c r="ED64408" s="62"/>
      <c r="EE64408" s="62"/>
      <c r="EF64408" s="62"/>
      <c r="EG64408" s="62"/>
      <c r="EH64408" s="62"/>
      <c r="EI64408" s="62"/>
      <c r="EJ64408" s="62"/>
      <c r="EK64408" s="62"/>
      <c r="EL64408" s="62"/>
      <c r="EM64408" s="62"/>
      <c r="EN64408" s="62"/>
      <c r="EO64408" s="62"/>
      <c r="EP64408" s="62"/>
      <c r="EQ64408" s="62"/>
      <c r="ER64408" s="62"/>
      <c r="ES64408" s="62"/>
      <c r="ET64408" s="62"/>
      <c r="EU64408" s="62"/>
      <c r="EV64408" s="62"/>
      <c r="EW64408" s="62"/>
      <c r="EX64408" s="62"/>
      <c r="EY64408" s="62"/>
      <c r="EZ64408" s="62"/>
      <c r="FA64408" s="62"/>
      <c r="FB64408" s="62"/>
      <c r="FC64408" s="62"/>
      <c r="FD64408" s="62"/>
      <c r="FE64408" s="62"/>
      <c r="FF64408" s="62"/>
      <c r="FG64408" s="62"/>
      <c r="FH64408" s="62"/>
      <c r="FI64408" s="62"/>
      <c r="FJ64408" s="62"/>
      <c r="FK64408" s="62"/>
      <c r="FL64408" s="62"/>
      <c r="FM64408" s="62"/>
      <c r="FN64408" s="62"/>
      <c r="FO64408" s="62"/>
      <c r="FP64408" s="62"/>
      <c r="FQ64408" s="62"/>
      <c r="FR64408" s="62"/>
      <c r="FS64408" s="62"/>
      <c r="FT64408" s="62"/>
      <c r="FU64408" s="62"/>
      <c r="FV64408" s="62"/>
      <c r="FW64408" s="62"/>
      <c r="FX64408" s="62"/>
      <c r="FY64408" s="62"/>
      <c r="FZ64408" s="62"/>
      <c r="GA64408" s="62"/>
      <c r="GB64408" s="62"/>
      <c r="GC64408" s="62"/>
      <c r="GD64408" s="62"/>
      <c r="GE64408" s="62"/>
      <c r="GF64408" s="62"/>
      <c r="GG64408" s="62"/>
      <c r="GH64408" s="62"/>
      <c r="GI64408" s="62"/>
      <c r="GJ64408" s="62"/>
      <c r="GK64408" s="62"/>
      <c r="GL64408" s="62"/>
      <c r="GM64408" s="62"/>
      <c r="GN64408" s="62"/>
      <c r="GO64408" s="62"/>
      <c r="GP64408" s="62"/>
      <c r="GQ64408" s="62"/>
      <c r="GR64408" s="62"/>
      <c r="GS64408" s="62"/>
      <c r="GT64408" s="62"/>
      <c r="GU64408" s="62"/>
      <c r="GV64408" s="62"/>
      <c r="GW64408" s="62"/>
      <c r="GX64408" s="62"/>
      <c r="GY64408" s="62"/>
      <c r="GZ64408" s="62"/>
      <c r="HA64408" s="62"/>
      <c r="HB64408" s="62"/>
      <c r="HC64408" s="62"/>
      <c r="HD64408" s="62"/>
      <c r="HE64408" s="62"/>
      <c r="HF64408" s="62"/>
      <c r="HG64408" s="62"/>
      <c r="HH64408" s="62"/>
      <c r="HI64408" s="62"/>
      <c r="HJ64408" s="62"/>
      <c r="HK64408" s="62"/>
      <c r="HL64408" s="62"/>
      <c r="HM64408" s="62"/>
      <c r="HN64408" s="62"/>
      <c r="HO64408" s="62"/>
      <c r="HP64408" s="62"/>
      <c r="HQ64408" s="62"/>
      <c r="HR64408" s="62"/>
      <c r="HS64408" s="62"/>
      <c r="HT64408" s="62"/>
      <c r="HU64408" s="62"/>
      <c r="HV64408" s="62"/>
      <c r="HW64408" s="62"/>
      <c r="HX64408" s="62"/>
      <c r="HY64408" s="62"/>
      <c r="HZ64408" s="62"/>
      <c r="IA64408" s="62"/>
      <c r="IB64408" s="62"/>
      <c r="IC64408" s="62"/>
      <c r="ID64408" s="62"/>
      <c r="IE64408" s="62"/>
      <c r="IF64408" s="62"/>
      <c r="IG64408" s="62"/>
      <c r="IH64408" s="62"/>
      <c r="II64408" s="62"/>
      <c r="IJ64408" s="62"/>
      <c r="IK64408" s="64"/>
    </row>
  </sheetData>
  <autoFilter ref="A1:AM54" xr:uid="{620FBAC8-6BC4-44B3-96AA-DC212B472AA3}">
    <sortState xmlns:xlrd2="http://schemas.microsoft.com/office/spreadsheetml/2017/richdata2" ref="A2:AM54">
      <sortCondition ref="B1:B54"/>
    </sortState>
  </autoFilter>
  <phoneticPr fontId="4" type="noConversion"/>
  <conditionalFormatting sqref="AK1:AK65458">
    <cfRule type="cellIs" dxfId="2" priority="3" stopIfTrue="1" operator="equal">
      <formula>"RLHT"</formula>
    </cfRule>
    <cfRule type="cellIs" dxfId="1" priority="4" stopIfTrue="1" operator="between">
      <formula>"RHT"</formula>
      <formula>"RLT"</formula>
    </cfRule>
  </conditionalFormatting>
  <conditionalFormatting sqref="G1:G65458">
    <cfRule type="duplicateValues" dxfId="0" priority="353" stopIfTrue="1"/>
    <cfRule type="duplicateValues" priority="354" stopIfTrue="1"/>
  </conditionalFormatting>
  <pageMargins left="0.118110236220472" right="0.118110236220472" top="0.74803149606299191" bottom="0.74803149606299191" header="0.31496062992126" footer="0.31496062992126"/>
  <pageSetup paperSize="9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23Y冲压(月)</vt:lpstr>
      <vt:lpstr>退货台帐</vt:lpstr>
      <vt:lpstr>2月检验数据</vt:lpstr>
      <vt:lpstr>1月检验数据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2019-08-27T13:59:00Z</dcterms:created>
  <dcterms:modified xsi:type="dcterms:W3CDTF">2023-03-20T02:10:21Z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